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<sst xmlns="http://schemas.openxmlformats.org/spreadsheetml/2006/main" count="189" uniqueCount="135">
  <si>
    <t>Zachodniopomorski Uniwersytet Technologiczny</t>
  </si>
  <si>
    <t>PLAN  STUDIÓW</t>
  </si>
  <si>
    <t>Kierunek:</t>
  </si>
  <si>
    <t>Nanotechnologia</t>
  </si>
  <si>
    <t>Wydział Technologii i Inżynierii Chemicznej</t>
  </si>
  <si>
    <t>NanoT</t>
  </si>
  <si>
    <t>Wydział Inżynierii Mechanicznej i Mechatroniki</t>
  </si>
  <si>
    <t>Studia stacjonarne</t>
  </si>
  <si>
    <t>Drugiego stopnia</t>
  </si>
  <si>
    <t>Lp</t>
  </si>
  <si>
    <t>Poz. Stud</t>
  </si>
  <si>
    <t xml:space="preserve">Nazwa przedmiotu </t>
  </si>
  <si>
    <t>L. egz.</t>
  </si>
  <si>
    <t>L. zal.</t>
  </si>
  <si>
    <t>Punkty (EC)</t>
  </si>
  <si>
    <t>Ogólne liczby godzin</t>
  </si>
  <si>
    <t>ROK  I</t>
  </si>
  <si>
    <t>ROK  II</t>
  </si>
  <si>
    <t>Razem</t>
  </si>
  <si>
    <t>W  tym</t>
  </si>
  <si>
    <t>Semestr 1</t>
  </si>
  <si>
    <t>Semestr 2</t>
  </si>
  <si>
    <t>Semestr 3</t>
  </si>
  <si>
    <t>Semestr 4</t>
  </si>
  <si>
    <t>W</t>
  </si>
  <si>
    <t>C</t>
  </si>
  <si>
    <t>L</t>
  </si>
  <si>
    <t>P</t>
  </si>
  <si>
    <t>E</t>
  </si>
  <si>
    <t>EC</t>
  </si>
  <si>
    <t>Kod: WTiICh/IISt/NanoT/C-                                                                                                   C. Przedmioty kierunkowe – wspólne</t>
  </si>
  <si>
    <t xml:space="preserve">1. </t>
  </si>
  <si>
    <t>Inżynieria reaktorów chemicznych</t>
  </si>
  <si>
    <t>2.</t>
  </si>
  <si>
    <t>Zjawiska powierzchniowe i przemysłowe procesów katalitycznych</t>
  </si>
  <si>
    <t xml:space="preserve"> </t>
  </si>
  <si>
    <t xml:space="preserve">Przemysłowe procesy katalityczne </t>
  </si>
  <si>
    <t>3.</t>
  </si>
  <si>
    <t>Modelowanie procesów technologicznych</t>
  </si>
  <si>
    <t>Modelowanie procesów nanotechnologicznych</t>
  </si>
  <si>
    <t xml:space="preserve">4. </t>
  </si>
  <si>
    <t>Podstawy biotechnologii</t>
  </si>
  <si>
    <t>Podstawy biotechnologii i inżynierii genetycznej</t>
  </si>
  <si>
    <t xml:space="preserve">5. </t>
  </si>
  <si>
    <t>Ochrona środowiska w technologii chemicznej</t>
  </si>
  <si>
    <t>Nanotechnologia w ochronie środowiska</t>
  </si>
  <si>
    <t xml:space="preserve">6. </t>
  </si>
  <si>
    <t>Zaawansowane metody badania materiałów</t>
  </si>
  <si>
    <t>Spektroskopowe metody badań nanomateriałów</t>
  </si>
  <si>
    <t>Nanostruktury jednowymiarowe (1D) - zaawansowane materiały</t>
  </si>
  <si>
    <t xml:space="preserve">7. </t>
  </si>
  <si>
    <t>Projektowanie i wytwarzanie materiałów inżynierskich</t>
  </si>
  <si>
    <t>Projektowanie i wytwarzanie biomateriałów</t>
  </si>
  <si>
    <t xml:space="preserve">8. </t>
  </si>
  <si>
    <t>Język angielski</t>
  </si>
  <si>
    <t>Razem w grupie</t>
  </si>
  <si>
    <t>Kod: WTiICh/IISt/NanoT/D1-                                                                                                 D1. Nanonauki i Nanotechnologie</t>
  </si>
  <si>
    <t>Techniki rezonansowe w badaniach nanomateriałów</t>
  </si>
  <si>
    <t>Synteza i właściwości nanostruktur</t>
  </si>
  <si>
    <t>Pracownia badań materiałów</t>
  </si>
  <si>
    <t>Chemosensory i biosensory w technologii nano</t>
  </si>
  <si>
    <t>Przygotowanie i prezentacja pracy naukowej</t>
  </si>
  <si>
    <t>Strategia poszukiwania pracy</t>
  </si>
  <si>
    <t>Nanotechnologia w elektronice</t>
  </si>
  <si>
    <t>Nanotechnologia w biologii i medycynie</t>
  </si>
  <si>
    <t>Seminarium specjalistyczne</t>
  </si>
  <si>
    <t xml:space="preserve">Pracownia magisterska </t>
  </si>
  <si>
    <t>Seminarium magisterskie</t>
  </si>
  <si>
    <t xml:space="preserve">Pracownia specjalistyczna </t>
  </si>
  <si>
    <t>Suma (C+D1+E1)</t>
  </si>
  <si>
    <t>Kod: WTiICh/IISt/Nano T/D2-                                                                                                 D2. Nano-Biomateriały</t>
  </si>
  <si>
    <t>Inżynieria materiałowa w zastosowaniu do biomateriałów</t>
  </si>
  <si>
    <t xml:space="preserve">Materiały polimerowe i metody fizykochemiczne w badaniu polimerów </t>
  </si>
  <si>
    <t>Mikro i nanosfery polimerowe</t>
  </si>
  <si>
    <t xml:space="preserve">Inżynieria tkankowa </t>
  </si>
  <si>
    <t>Struktura i funkcja biomateriałów - warsztaty</t>
  </si>
  <si>
    <t>Struktura i funkacja białek</t>
  </si>
  <si>
    <t>Biomimetyka w chemii nowych materiałów</t>
  </si>
  <si>
    <t xml:space="preserve">Oddziaływanie biomateriałów z komórkami i tkankami </t>
  </si>
  <si>
    <t>Kod: WTiICh/IISt/Nano T/E2-                                                                                                 E2. Nano-Biomateriały</t>
  </si>
  <si>
    <t>Pracownia magisterska</t>
  </si>
  <si>
    <t>Suma (C+D2+E2)</t>
  </si>
  <si>
    <t xml:space="preserve">Materiały mikro i mezoporowate </t>
  </si>
  <si>
    <t>Modelowanie molekularne materiałów</t>
  </si>
  <si>
    <t>Suma (C+D3+E3)</t>
  </si>
  <si>
    <t>2'.</t>
  </si>
  <si>
    <t>2".</t>
  </si>
  <si>
    <t xml:space="preserve">6' </t>
  </si>
  <si>
    <t>6".</t>
  </si>
  <si>
    <t>10a.</t>
  </si>
  <si>
    <t>10b.</t>
  </si>
  <si>
    <t>11a</t>
  </si>
  <si>
    <t>11b</t>
  </si>
  <si>
    <t>12a</t>
  </si>
  <si>
    <t>12b</t>
  </si>
  <si>
    <t>`</t>
  </si>
  <si>
    <t>Nieorganiczne sita molekularne w nanotechnologii</t>
  </si>
  <si>
    <t>Organiczne sita molekularne w nanotechnologii</t>
  </si>
  <si>
    <t>Kod: WTiICh/IISt/NanoT/E1-                                                                                                 E1. Nanonauki i Nanotechnologie</t>
  </si>
  <si>
    <t>Kod: WTiICh/IISt/Nano T/D3-                                                                                                 D3. Nanokompozyty</t>
  </si>
  <si>
    <t>Kod: WTiICh/IISt/Nano T/E3-                                                                                                 E3. Nanokompozyty</t>
  </si>
  <si>
    <t xml:space="preserve"> Zjawiska powierzchniowe</t>
  </si>
  <si>
    <t>Mikroskopia i mikroanaliza</t>
  </si>
  <si>
    <t>Zastosowanie nanotechnologii w materiałach polimerowych</t>
  </si>
  <si>
    <t>Materiały niskotonażowe specjalnego przeznaczenia</t>
  </si>
  <si>
    <t>Mechanika i projektowanie nanokompozytów</t>
  </si>
  <si>
    <t>Supramolekularna chemia związków nieorganicznych</t>
  </si>
  <si>
    <t xml:space="preserve">Polimerowe materiały specjalne </t>
  </si>
  <si>
    <t>Nanokompozyty ceramiczne i metalowe</t>
  </si>
  <si>
    <t>Nanomateriały w katalizie</t>
  </si>
  <si>
    <t>Zaawansowane techniki otrzymywania nanomateriałów</t>
  </si>
  <si>
    <t>Materiały kompozytowe z surowców odnawialnych</t>
  </si>
  <si>
    <t xml:space="preserve">Nanomateriały dla elektroniki </t>
  </si>
  <si>
    <t>Specjalne metody badań</t>
  </si>
  <si>
    <t>6.</t>
  </si>
  <si>
    <t>7.</t>
  </si>
  <si>
    <t>8.</t>
  </si>
  <si>
    <t>9.</t>
  </si>
  <si>
    <t>10.</t>
  </si>
  <si>
    <t>Inżynieria powierzchni</t>
  </si>
  <si>
    <t>Wielofazowe układy polimerowe</t>
  </si>
  <si>
    <t>Korozja i ochrona przed korozją</t>
  </si>
  <si>
    <t>5.</t>
  </si>
  <si>
    <t>11a.</t>
  </si>
  <si>
    <t>11b.</t>
  </si>
  <si>
    <t xml:space="preserve">12a. </t>
  </si>
  <si>
    <t xml:space="preserve">12b. </t>
  </si>
  <si>
    <t>Nanoprzetwórstwo polimerowe do zastosowań biomedycznych</t>
  </si>
  <si>
    <t xml:space="preserve">Nanowytwarzanie produktów 3D i ich zastosowanie </t>
  </si>
  <si>
    <t>Naturalne biopolimery i ich zastosowanie w medycynie</t>
  </si>
  <si>
    <t xml:space="preserve">Nanokompozyty w rekonstrukcji tkanek </t>
  </si>
  <si>
    <t>Bio-nanokompozyty</t>
  </si>
  <si>
    <t>Nanocząstki: wpływ na zdrowie i środowisko</t>
  </si>
  <si>
    <t>Prawo pracy</t>
  </si>
  <si>
    <t>11c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</si>
</sst>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##\."/>
  </numFmts>
  <fonts count="3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36"/>
      <color indexed="18"/>
      <name val="Arial CE"/>
      <family val="2"/>
    </font>
    <font>
      <b/>
      <i/>
      <sz val="36"/>
      <color indexed="56"/>
      <name val="Arial CE"/>
      <family val="2"/>
    </font>
    <font>
      <b/>
      <i/>
      <sz val="36"/>
      <name val="Arial CE"/>
      <family val="2"/>
    </font>
    <font>
      <b/>
      <sz val="28"/>
      <name val="Arial CE"/>
      <family val="2"/>
    </font>
    <font>
      <b/>
      <i/>
      <sz val="18"/>
      <name val="Arial CE"/>
      <family val="2"/>
    </font>
    <font>
      <b/>
      <i/>
      <sz val="16"/>
      <name val="Arial CE"/>
      <family val="2"/>
    </font>
    <font>
      <b/>
      <sz val="22"/>
      <name val="Arial CE"/>
      <family val="2"/>
    </font>
    <font>
      <b/>
      <sz val="20"/>
      <name val="Arial CE"/>
      <family val="2"/>
    </font>
    <font>
      <b/>
      <sz val="36"/>
      <name val="Arial CE"/>
      <family val="2"/>
    </font>
    <font>
      <b/>
      <sz val="18"/>
      <name val="Arial CE"/>
      <family val="2"/>
    </font>
    <font>
      <b/>
      <i/>
      <sz val="14"/>
      <name val="Arial CE"/>
      <family val="2"/>
    </font>
    <font>
      <b/>
      <i/>
      <sz val="15"/>
      <name val="Arial CE"/>
      <family val="2"/>
    </font>
    <font>
      <b/>
      <sz val="16"/>
      <name val="Arial CE"/>
      <family val="2"/>
    </font>
    <font>
      <b/>
      <u val="single"/>
      <sz val="16"/>
      <name val="Arial CE"/>
      <family val="2"/>
    </font>
    <font>
      <sz val="16"/>
      <name val="Arial CE"/>
      <family val="2"/>
    </font>
    <font>
      <b/>
      <sz val="16"/>
      <color indexed="8"/>
      <name val="Arial CE"/>
      <family val="2"/>
    </font>
    <font>
      <sz val="1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double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double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double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double"/>
      <top>
        <color indexed="63"/>
      </top>
      <bottom style="medium">
        <color indexed="8"/>
      </bottom>
    </border>
    <border>
      <left style="double">
        <color indexed="8"/>
      </left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double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/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double">
        <color indexed="8"/>
      </right>
      <top style="thin">
        <color indexed="8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/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72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vertical="top"/>
    </xf>
    <xf numFmtId="0" fontId="20" fillId="0" borderId="0" xfId="0" applyFont="1" applyAlignment="1">
      <alignment/>
    </xf>
    <xf numFmtId="0" fontId="24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top"/>
    </xf>
    <xf numFmtId="0" fontId="0" fillId="0" borderId="0" xfId="0" applyBorder="1" applyAlignment="1">
      <alignment vertical="top"/>
    </xf>
    <xf numFmtId="0" fontId="21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6" fillId="0" borderId="13" xfId="0" applyFont="1" applyBorder="1" applyAlignment="1">
      <alignment horizontal="left" vertic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13" xfId="0" applyBorder="1" applyAlignment="1">
      <alignment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5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7" fillId="0" borderId="21" xfId="0" applyFont="1" applyBorder="1" applyAlignment="1">
      <alignment horizontal="left"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31" fillId="0" borderId="32" xfId="0" applyFont="1" applyBorder="1" applyAlignment="1">
      <alignment/>
    </xf>
    <xf numFmtId="0" fontId="32" fillId="0" borderId="25" xfId="0" applyFont="1" applyBorder="1" applyAlignment="1">
      <alignment horizontal="center" vertical="center"/>
    </xf>
    <xf numFmtId="0" fontId="32" fillId="0" borderId="32" xfId="0" applyFont="1" applyBorder="1" applyAlignment="1">
      <alignment/>
    </xf>
    <xf numFmtId="0" fontId="32" fillId="0" borderId="3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40" xfId="0" applyFont="1" applyBorder="1" applyAlignment="1">
      <alignment vertical="center"/>
    </xf>
    <xf numFmtId="0" fontId="32" fillId="0" borderId="41" xfId="0" applyFont="1" applyBorder="1" applyAlignment="1">
      <alignment vertical="center"/>
    </xf>
    <xf numFmtId="0" fontId="32" fillId="0" borderId="42" xfId="0" applyFont="1" applyBorder="1" applyAlignment="1">
      <alignment vertical="center"/>
    </xf>
    <xf numFmtId="0" fontId="32" fillId="0" borderId="43" xfId="0" applyFont="1" applyBorder="1" applyAlignment="1">
      <alignment vertical="center"/>
    </xf>
    <xf numFmtId="0" fontId="32" fillId="0" borderId="44" xfId="0" applyFont="1" applyBorder="1" applyAlignment="1">
      <alignment vertical="center"/>
    </xf>
    <xf numFmtId="0" fontId="31" fillId="0" borderId="45" xfId="0" applyFont="1" applyBorder="1" applyAlignment="1">
      <alignment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43" xfId="0" applyBorder="1" applyAlignment="1">
      <alignment/>
    </xf>
    <xf numFmtId="0" fontId="0" fillId="0" borderId="53" xfId="0" applyBorder="1" applyAlignment="1">
      <alignment/>
    </xf>
    <xf numFmtId="164" fontId="32" fillId="0" borderId="25" xfId="0" applyNumberFormat="1" applyFont="1" applyBorder="1" applyAlignment="1">
      <alignment horizontal="right" vertical="center"/>
    </xf>
    <xf numFmtId="0" fontId="32" fillId="0" borderId="25" xfId="0" applyFont="1" applyBorder="1" applyAlignment="1">
      <alignment horizontal="left" vertical="center" indent="1"/>
    </xf>
    <xf numFmtId="0" fontId="32" fillId="0" borderId="54" xfId="0" applyFont="1" applyBorder="1" applyAlignment="1">
      <alignment vertical="center"/>
    </xf>
    <xf numFmtId="0" fontId="32" fillId="0" borderId="55" xfId="0" applyFont="1" applyBorder="1" applyAlignment="1">
      <alignment vertical="center"/>
    </xf>
    <xf numFmtId="0" fontId="31" fillId="0" borderId="25" xfId="0" applyFont="1" applyBorder="1" applyAlignment="1">
      <alignment horizontal="left" vertical="center" indent="1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164" fontId="32" fillId="0" borderId="25" xfId="0" applyNumberFormat="1" applyFont="1" applyBorder="1" applyAlignment="1">
      <alignment horizontal="righ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164" fontId="32" fillId="0" borderId="38" xfId="0" applyNumberFormat="1" applyFont="1" applyBorder="1" applyAlignment="1">
      <alignment horizontal="right" vertical="center" wrapText="1"/>
    </xf>
    <xf numFmtId="0" fontId="31" fillId="0" borderId="38" xfId="0" applyFont="1" applyBorder="1" applyAlignment="1">
      <alignment horizontal="left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2" fillId="0" borderId="40" xfId="0" applyFont="1" applyBorder="1" applyAlignment="1">
      <alignment vertical="center" wrapText="1"/>
    </xf>
    <xf numFmtId="0" fontId="32" fillId="0" borderId="41" xfId="0" applyFont="1" applyBorder="1" applyAlignment="1">
      <alignment vertical="center" wrapText="1"/>
    </xf>
    <xf numFmtId="0" fontId="32" fillId="0" borderId="42" xfId="0" applyFont="1" applyBorder="1" applyAlignment="1">
      <alignment vertical="center" wrapText="1"/>
    </xf>
    <xf numFmtId="0" fontId="32" fillId="0" borderId="43" xfId="0" applyFont="1" applyBorder="1" applyAlignment="1">
      <alignment vertical="center" wrapText="1"/>
    </xf>
    <xf numFmtId="0" fontId="32" fillId="0" borderId="55" xfId="0" applyFont="1" applyBorder="1" applyAlignment="1">
      <alignment vertical="center" wrapText="1"/>
    </xf>
    <xf numFmtId="0" fontId="32" fillId="0" borderId="58" xfId="0" applyFont="1" applyBorder="1" applyAlignment="1">
      <alignment vertical="center" wrapText="1"/>
    </xf>
    <xf numFmtId="0" fontId="32" fillId="0" borderId="38" xfId="0" applyFont="1" applyBorder="1" applyAlignment="1">
      <alignment horizontal="left" vertical="center" wrapText="1"/>
    </xf>
    <xf numFmtId="164" fontId="32" fillId="0" borderId="38" xfId="0" applyNumberFormat="1" applyFont="1" applyBorder="1" applyAlignment="1">
      <alignment horizontal="right" vertical="center"/>
    </xf>
    <xf numFmtId="0" fontId="32" fillId="0" borderId="38" xfId="0" applyFont="1" applyBorder="1" applyAlignment="1">
      <alignment horizontal="left" vertical="center" indent="1"/>
    </xf>
    <xf numFmtId="0" fontId="32" fillId="0" borderId="59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32" fillId="0" borderId="58" xfId="0" applyFont="1" applyBorder="1" applyAlignment="1">
      <alignment vertical="center"/>
    </xf>
    <xf numFmtId="164" fontId="32" fillId="0" borderId="43" xfId="0" applyNumberFormat="1" applyFont="1" applyBorder="1" applyAlignment="1">
      <alignment horizontal="right" vertical="center" wrapText="1"/>
    </xf>
    <xf numFmtId="0" fontId="32" fillId="0" borderId="43" xfId="0" applyFont="1" applyBorder="1" applyAlignment="1">
      <alignment horizontal="left" vertical="center" wrapText="1"/>
    </xf>
    <xf numFmtId="0" fontId="32" fillId="0" borderId="60" xfId="0" applyFont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 wrapText="1"/>
    </xf>
    <xf numFmtId="0" fontId="32" fillId="0" borderId="63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 wrapText="1"/>
    </xf>
    <xf numFmtId="0" fontId="32" fillId="0" borderId="54" xfId="0" applyFont="1" applyBorder="1" applyAlignment="1">
      <alignment vertical="center" wrapText="1"/>
    </xf>
    <xf numFmtId="0" fontId="32" fillId="0" borderId="44" xfId="0" applyFont="1" applyBorder="1" applyAlignment="1">
      <alignment vertical="center" wrapText="1"/>
    </xf>
    <xf numFmtId="164" fontId="32" fillId="0" borderId="43" xfId="0" applyNumberFormat="1" applyFont="1" applyBorder="1" applyAlignment="1">
      <alignment horizontal="right" vertical="center"/>
    </xf>
    <xf numFmtId="0" fontId="31" fillId="0" borderId="43" xfId="0" applyFont="1" applyBorder="1" applyAlignment="1">
      <alignment horizontal="left" vertical="center" wrapText="1" indent="1"/>
    </xf>
    <xf numFmtId="0" fontId="32" fillId="0" borderId="68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2" fillId="0" borderId="43" xfId="0" applyFont="1" applyBorder="1" applyAlignment="1">
      <alignment horizontal="left" vertical="center" indent="1"/>
    </xf>
    <xf numFmtId="0" fontId="32" fillId="0" borderId="73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79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164" fontId="32" fillId="0" borderId="81" xfId="0" applyNumberFormat="1" applyFont="1" applyBorder="1" applyAlignment="1">
      <alignment horizontal="right" vertical="center"/>
    </xf>
    <xf numFmtId="0" fontId="32" fillId="0" borderId="81" xfId="0" applyFont="1" applyBorder="1" applyAlignment="1">
      <alignment horizontal="left" vertical="center" indent="1"/>
    </xf>
    <xf numFmtId="0" fontId="32" fillId="0" borderId="82" xfId="0" applyFont="1" applyBorder="1" applyAlignment="1">
      <alignment horizontal="center" vertical="center"/>
    </xf>
    <xf numFmtId="0" fontId="32" fillId="0" borderId="83" xfId="0" applyFont="1" applyBorder="1" applyAlignment="1">
      <alignment horizontal="center" vertical="center"/>
    </xf>
    <xf numFmtId="0" fontId="32" fillId="0" borderId="84" xfId="0" applyFont="1" applyBorder="1" applyAlignment="1">
      <alignment horizontal="center" vertical="center"/>
    </xf>
    <xf numFmtId="0" fontId="32" fillId="0" borderId="85" xfId="0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/>
    </xf>
    <xf numFmtId="0" fontId="32" fillId="0" borderId="87" xfId="0" applyFont="1" applyBorder="1" applyAlignment="1">
      <alignment vertical="center"/>
    </xf>
    <xf numFmtId="0" fontId="32" fillId="0" borderId="88" xfId="0" applyFont="1" applyBorder="1" applyAlignment="1">
      <alignment vertical="center"/>
    </xf>
    <xf numFmtId="0" fontId="32" fillId="0" borderId="89" xfId="0" applyFont="1" applyBorder="1" applyAlignment="1">
      <alignment vertical="center"/>
    </xf>
    <xf numFmtId="0" fontId="32" fillId="0" borderId="53" xfId="0" applyFont="1" applyBorder="1" applyAlignment="1">
      <alignment vertical="center"/>
    </xf>
    <xf numFmtId="0" fontId="32" fillId="0" borderId="90" xfId="0" applyFont="1" applyBorder="1" applyAlignment="1">
      <alignment vertical="center"/>
    </xf>
    <xf numFmtId="0" fontId="33" fillId="0" borderId="91" xfId="0" applyFont="1" applyBorder="1" applyAlignment="1">
      <alignment horizontal="center" vertical="center"/>
    </xf>
    <xf numFmtId="0" fontId="33" fillId="0" borderId="92" xfId="0" applyFont="1" applyBorder="1" applyAlignment="1">
      <alignment horizontal="center" vertical="center"/>
    </xf>
    <xf numFmtId="0" fontId="33" fillId="0" borderId="93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2" fillId="0" borderId="27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94" xfId="0" applyFont="1" applyBorder="1" applyAlignment="1">
      <alignment vertical="center"/>
    </xf>
    <xf numFmtId="164" fontId="32" fillId="0" borderId="60" xfId="0" applyNumberFormat="1" applyFont="1" applyBorder="1" applyAlignment="1">
      <alignment horizontal="right" vertical="center"/>
    </xf>
    <xf numFmtId="0" fontId="32" fillId="0" borderId="60" xfId="0" applyFont="1" applyBorder="1" applyAlignment="1">
      <alignment horizontal="left" vertical="center" indent="1"/>
    </xf>
    <xf numFmtId="0" fontId="32" fillId="0" borderId="61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164" fontId="32" fillId="0" borderId="95" xfId="0" applyNumberFormat="1" applyFont="1" applyBorder="1" applyAlignment="1">
      <alignment horizontal="right" vertical="center"/>
    </xf>
    <xf numFmtId="0" fontId="32" fillId="0" borderId="96" xfId="0" applyFont="1" applyBorder="1" applyAlignment="1">
      <alignment horizontal="left" vertical="center" indent="1"/>
    </xf>
    <xf numFmtId="0" fontId="32" fillId="0" borderId="97" xfId="0" applyFont="1" applyBorder="1" applyAlignment="1">
      <alignment horizontal="center" vertical="center"/>
    </xf>
    <xf numFmtId="0" fontId="32" fillId="0" borderId="98" xfId="0" applyFont="1" applyBorder="1" applyAlignment="1">
      <alignment horizontal="center" vertical="center"/>
    </xf>
    <xf numFmtId="0" fontId="32" fillId="0" borderId="99" xfId="0" applyFont="1" applyBorder="1" applyAlignment="1">
      <alignment horizontal="center" vertical="center"/>
    </xf>
    <xf numFmtId="0" fontId="32" fillId="0" borderId="95" xfId="0" applyFont="1" applyBorder="1" applyAlignment="1">
      <alignment horizontal="center" vertical="center"/>
    </xf>
    <xf numFmtId="0" fontId="32" fillId="0" borderId="96" xfId="0" applyFont="1" applyBorder="1" applyAlignment="1">
      <alignment horizontal="center" vertical="center"/>
    </xf>
    <xf numFmtId="0" fontId="32" fillId="0" borderId="100" xfId="0" applyFont="1" applyBorder="1" applyAlignment="1">
      <alignment horizontal="center" vertical="center"/>
    </xf>
    <xf numFmtId="0" fontId="32" fillId="0" borderId="80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164" fontId="32" fillId="0" borderId="96" xfId="0" applyNumberFormat="1" applyFont="1" applyBorder="1" applyAlignment="1">
      <alignment horizontal="right" vertical="center"/>
    </xf>
    <xf numFmtId="0" fontId="32" fillId="0" borderId="101" xfId="0" applyFont="1" applyBorder="1" applyAlignment="1">
      <alignment horizontal="center" vertical="center"/>
    </xf>
    <xf numFmtId="0" fontId="33" fillId="0" borderId="102" xfId="0" applyFont="1" applyBorder="1" applyAlignment="1">
      <alignment horizontal="center" vertical="center"/>
    </xf>
    <xf numFmtId="0" fontId="33" fillId="0" borderId="103" xfId="0" applyFont="1" applyBorder="1" applyAlignment="1">
      <alignment horizontal="center" vertical="center"/>
    </xf>
    <xf numFmtId="0" fontId="33" fillId="0" borderId="104" xfId="0" applyFont="1" applyBorder="1" applyAlignment="1">
      <alignment horizontal="center" vertical="center"/>
    </xf>
    <xf numFmtId="0" fontId="33" fillId="0" borderId="105" xfId="0" applyFont="1" applyBorder="1" applyAlignment="1">
      <alignment horizontal="center" vertical="center"/>
    </xf>
    <xf numFmtId="0" fontId="33" fillId="0" borderId="105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33" fillId="0" borderId="108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38" xfId="0" applyFont="1" applyFill="1" applyBorder="1" applyAlignment="1">
      <alignment horizontal="left" vertical="center" indent="1"/>
    </xf>
    <xf numFmtId="0" fontId="33" fillId="0" borderId="109" xfId="0" applyFont="1" applyBorder="1" applyAlignment="1">
      <alignment horizontal="center" vertical="center"/>
    </xf>
    <xf numFmtId="0" fontId="33" fillId="0" borderId="110" xfId="0" applyFont="1" applyBorder="1" applyAlignment="1">
      <alignment horizontal="center" vertical="center"/>
    </xf>
    <xf numFmtId="0" fontId="32" fillId="0" borderId="25" xfId="0" applyFont="1" applyBorder="1" applyAlignment="1">
      <alignment horizontal="left" vertical="center" wrapText="1" indent="1"/>
    </xf>
    <xf numFmtId="0" fontId="32" fillId="0" borderId="38" xfId="0" applyFont="1" applyBorder="1" applyAlignment="1">
      <alignment horizontal="left" vertical="center" wrapText="1" indent="1"/>
    </xf>
    <xf numFmtId="0" fontId="33" fillId="0" borderId="111" xfId="0" applyFont="1" applyBorder="1" applyAlignment="1">
      <alignment horizontal="center" vertical="center"/>
    </xf>
    <xf numFmtId="0" fontId="33" fillId="0" borderId="112" xfId="0" applyFont="1" applyBorder="1" applyAlignment="1">
      <alignment horizontal="center" vertical="center"/>
    </xf>
    <xf numFmtId="0" fontId="33" fillId="0" borderId="113" xfId="0" applyFont="1" applyBorder="1" applyAlignment="1">
      <alignment horizontal="center" vertical="center"/>
    </xf>
    <xf numFmtId="164" fontId="33" fillId="0" borderId="110" xfId="0" applyNumberFormat="1" applyFont="1" applyBorder="1" applyAlignment="1">
      <alignment horizontal="center" vertical="center"/>
    </xf>
    <xf numFmtId="164" fontId="30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114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69" xfId="0" applyBorder="1" applyAlignment="1">
      <alignment horizontal="center" vertical="center"/>
    </xf>
    <xf numFmtId="0" fontId="25" fillId="0" borderId="69" xfId="0" applyFont="1" applyBorder="1" applyAlignment="1">
      <alignment horizontal="center"/>
    </xf>
    <xf numFmtId="0" fontId="32" fillId="0" borderId="115" xfId="0" applyFont="1" applyFill="1" applyBorder="1" applyAlignment="1">
      <alignment horizontal="center" vertical="center"/>
    </xf>
    <xf numFmtId="164" fontId="32" fillId="0" borderId="27" xfId="0" applyNumberFormat="1" applyFont="1" applyBorder="1" applyAlignment="1">
      <alignment horizontal="center" vertical="center"/>
    </xf>
    <xf numFmtId="164" fontId="32" fillId="0" borderId="27" xfId="0" applyNumberFormat="1" applyFont="1" applyBorder="1" applyAlignment="1">
      <alignment horizontal="center" vertical="center" wrapText="1"/>
    </xf>
    <xf numFmtId="164" fontId="32" fillId="0" borderId="35" xfId="0" applyNumberFormat="1" applyFont="1" applyBorder="1" applyAlignment="1">
      <alignment horizontal="center" vertical="center" wrapText="1"/>
    </xf>
    <xf numFmtId="164" fontId="32" fillId="0" borderId="35" xfId="0" applyNumberFormat="1" applyFont="1" applyBorder="1" applyAlignment="1">
      <alignment horizontal="center" vertical="center"/>
    </xf>
    <xf numFmtId="164" fontId="32" fillId="0" borderId="43" xfId="0" applyNumberFormat="1" applyFont="1" applyBorder="1" applyAlignment="1">
      <alignment horizontal="center" vertical="center" wrapText="1"/>
    </xf>
    <xf numFmtId="164" fontId="32" fillId="0" borderId="43" xfId="0" applyNumberFormat="1" applyFont="1" applyBorder="1" applyAlignment="1">
      <alignment horizontal="center" vertical="center"/>
    </xf>
    <xf numFmtId="164" fontId="32" fillId="0" borderId="116" xfId="0" applyNumberFormat="1" applyFont="1" applyBorder="1" applyAlignment="1">
      <alignment horizontal="center" vertical="center"/>
    </xf>
    <xf numFmtId="164" fontId="32" fillId="0" borderId="9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32" fillId="0" borderId="27" xfId="0" applyNumberFormat="1" applyFont="1" applyFill="1" applyBorder="1" applyAlignment="1">
      <alignment horizontal="center" vertical="center"/>
    </xf>
    <xf numFmtId="164" fontId="32" fillId="0" borderId="38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32" fillId="0" borderId="43" xfId="0" applyFont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4" fillId="0" borderId="0" xfId="0" applyFont="1" applyFill="1" applyAlignment="1">
      <alignment/>
    </xf>
    <xf numFmtId="0" fontId="32" fillId="0" borderId="33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/>
    </xf>
    <xf numFmtId="0" fontId="33" fillId="0" borderId="109" xfId="0" applyFont="1" applyFill="1" applyBorder="1" applyAlignment="1">
      <alignment horizontal="center" vertical="center"/>
    </xf>
    <xf numFmtId="0" fontId="33" fillId="0" borderId="110" xfId="0" applyFont="1" applyFill="1" applyBorder="1" applyAlignment="1">
      <alignment horizontal="center" vertical="center"/>
    </xf>
    <xf numFmtId="0" fontId="33" fillId="0" borderId="102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32" fillId="0" borderId="96" xfId="0" applyFont="1" applyBorder="1" applyAlignment="1">
      <alignment horizontal="left" vertical="center" wrapText="1" indent="1"/>
    </xf>
    <xf numFmtId="0" fontId="32" fillId="0" borderId="35" xfId="0" applyFont="1" applyFill="1" applyBorder="1" applyAlignment="1">
      <alignment horizontal="center" vertical="center"/>
    </xf>
    <xf numFmtId="164" fontId="32" fillId="0" borderId="25" xfId="0" applyNumberFormat="1" applyFont="1" applyFill="1" applyBorder="1" applyAlignment="1">
      <alignment horizontal="right" vertical="center"/>
    </xf>
    <xf numFmtId="0" fontId="32" fillId="0" borderId="25" xfId="0" applyFont="1" applyFill="1" applyBorder="1" applyAlignment="1">
      <alignment horizontal="left" vertical="center" wrapText="1" indent="1"/>
    </xf>
    <xf numFmtId="0" fontId="32" fillId="0" borderId="28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 vertical="center"/>
    </xf>
    <xf numFmtId="0" fontId="32" fillId="0" borderId="27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117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left" vertical="center" wrapText="1" indent="1"/>
    </xf>
    <xf numFmtId="0" fontId="32" fillId="0" borderId="36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vertical="center"/>
    </xf>
    <xf numFmtId="0" fontId="32" fillId="0" borderId="41" xfId="0" applyFont="1" applyFill="1" applyBorder="1" applyAlignment="1">
      <alignment vertical="center"/>
    </xf>
    <xf numFmtId="0" fontId="32" fillId="0" borderId="43" xfId="0" applyFont="1" applyFill="1" applyBorder="1" applyAlignment="1">
      <alignment vertical="center"/>
    </xf>
    <xf numFmtId="0" fontId="32" fillId="0" borderId="58" xfId="0" applyFont="1" applyFill="1" applyBorder="1" applyAlignment="1">
      <alignment vertical="center"/>
    </xf>
    <xf numFmtId="0" fontId="32" fillId="0" borderId="77" xfId="0" applyFont="1" applyBorder="1" applyAlignment="1">
      <alignment vertical="center"/>
    </xf>
    <xf numFmtId="0" fontId="33" fillId="0" borderId="118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32" fillId="0" borderId="76" xfId="0" applyFont="1" applyBorder="1" applyAlignment="1">
      <alignment vertical="center"/>
    </xf>
    <xf numFmtId="0" fontId="32" fillId="0" borderId="119" xfId="0" applyFont="1" applyBorder="1" applyAlignment="1">
      <alignment vertical="center"/>
    </xf>
    <xf numFmtId="0" fontId="32" fillId="0" borderId="77" xfId="0" applyFont="1" applyBorder="1" applyAlignment="1">
      <alignment vertical="center" wrapText="1"/>
    </xf>
    <xf numFmtId="0" fontId="33" fillId="0" borderId="93" xfId="0" applyFont="1" applyBorder="1" applyAlignment="1">
      <alignment horizontal="center" vertical="center"/>
    </xf>
    <xf numFmtId="0" fontId="33" fillId="0" borderId="120" xfId="0" applyFont="1" applyBorder="1" applyAlignment="1">
      <alignment horizontal="center" vertical="center"/>
    </xf>
    <xf numFmtId="0" fontId="32" fillId="0" borderId="75" xfId="0" applyFont="1" applyFill="1" applyBorder="1" applyAlignment="1">
      <alignment horizontal="center" vertical="center"/>
    </xf>
    <xf numFmtId="0" fontId="32" fillId="0" borderId="80" xfId="0" applyFont="1" applyFill="1" applyBorder="1" applyAlignment="1">
      <alignment vertical="center"/>
    </xf>
    <xf numFmtId="0" fontId="32" fillId="0" borderId="121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32" fillId="0" borderId="122" xfId="0" applyFont="1" applyFill="1" applyBorder="1" applyAlignment="1">
      <alignment horizontal="center" vertical="center"/>
    </xf>
    <xf numFmtId="0" fontId="32" fillId="0" borderId="123" xfId="0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32" fillId="0" borderId="124" xfId="0" applyFont="1" applyFill="1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32" fillId="0" borderId="126" xfId="0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0" fontId="32" fillId="0" borderId="127" xfId="0" applyFont="1" applyFill="1" applyBorder="1" applyAlignment="1">
      <alignment horizontal="center" vertical="center"/>
    </xf>
    <xf numFmtId="0" fontId="32" fillId="0" borderId="128" xfId="0" applyFont="1" applyFill="1" applyBorder="1" applyAlignment="1">
      <alignment horizontal="center" vertical="center"/>
    </xf>
    <xf numFmtId="0" fontId="32" fillId="0" borderId="129" xfId="0" applyFont="1" applyFill="1" applyBorder="1" applyAlignment="1">
      <alignment horizontal="center" vertical="center"/>
    </xf>
    <xf numFmtId="0" fontId="32" fillId="0" borderId="130" xfId="0" applyFont="1" applyFill="1" applyBorder="1" applyAlignment="1">
      <alignment horizontal="center" vertical="center"/>
    </xf>
    <xf numFmtId="0" fontId="32" fillId="0" borderId="131" xfId="0" applyFont="1" applyFill="1" applyBorder="1" applyAlignment="1">
      <alignment horizontal="center" vertical="center"/>
    </xf>
    <xf numFmtId="0" fontId="32" fillId="0" borderId="132" xfId="0" applyFont="1" applyFill="1" applyBorder="1" applyAlignment="1">
      <alignment horizontal="center" vertical="center"/>
    </xf>
    <xf numFmtId="0" fontId="32" fillId="0" borderId="133" xfId="0" applyFont="1" applyFill="1" applyBorder="1" applyAlignment="1">
      <alignment horizontal="center" vertical="center"/>
    </xf>
    <xf numFmtId="0" fontId="32" fillId="0" borderId="134" xfId="0" applyFont="1" applyFill="1" applyBorder="1" applyAlignment="1">
      <alignment horizontal="center" vertical="center"/>
    </xf>
    <xf numFmtId="0" fontId="32" fillId="0" borderId="71" xfId="0" applyFont="1" applyFill="1" applyBorder="1" applyAlignment="1">
      <alignment horizontal="center" vertical="center"/>
    </xf>
    <xf numFmtId="0" fontId="32" fillId="0" borderId="135" xfId="0" applyFont="1" applyFill="1" applyBorder="1" applyAlignment="1">
      <alignment horizontal="center" vertical="center"/>
    </xf>
    <xf numFmtId="0" fontId="32" fillId="0" borderId="83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32" fillId="0" borderId="136" xfId="0" applyFont="1" applyFill="1" applyBorder="1" applyAlignment="1">
      <alignment horizontal="center" vertical="center"/>
    </xf>
    <xf numFmtId="0" fontId="32" fillId="0" borderId="86" xfId="0" applyFont="1" applyFill="1" applyBorder="1" applyAlignment="1">
      <alignment horizontal="center" vertical="center"/>
    </xf>
    <xf numFmtId="0" fontId="32" fillId="0" borderId="137" xfId="0" applyFont="1" applyFill="1" applyBorder="1" applyAlignment="1">
      <alignment horizontal="center" vertical="center"/>
    </xf>
    <xf numFmtId="0" fontId="32" fillId="0" borderId="138" xfId="0" applyFont="1" applyFill="1" applyBorder="1" applyAlignment="1">
      <alignment horizontal="center" vertical="center"/>
    </xf>
    <xf numFmtId="0" fontId="32" fillId="0" borderId="116" xfId="0" applyFont="1" applyFill="1" applyBorder="1" applyAlignment="1">
      <alignment horizontal="center" vertical="center"/>
    </xf>
    <xf numFmtId="0" fontId="32" fillId="0" borderId="70" xfId="0" applyFont="1" applyFill="1" applyBorder="1" applyAlignment="1">
      <alignment horizontal="center" vertical="center"/>
    </xf>
    <xf numFmtId="0" fontId="32" fillId="0" borderId="125" xfId="0" applyFont="1" applyFill="1" applyBorder="1" applyAlignment="1">
      <alignment horizontal="center" vertical="center"/>
    </xf>
    <xf numFmtId="0" fontId="32" fillId="0" borderId="38" xfId="0" applyFont="1" applyFill="1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32" fillId="0" borderId="139" xfId="0" applyFont="1" applyFill="1" applyBorder="1" applyAlignment="1">
      <alignment horizontal="center" vertical="center"/>
    </xf>
    <xf numFmtId="0" fontId="0" fillId="0" borderId="14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32" fillId="0" borderId="141" xfId="0" applyFont="1" applyFill="1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32" fillId="0" borderId="140" xfId="0" applyFont="1" applyFill="1" applyBorder="1" applyAlignment="1">
      <alignment horizontal="center" vertical="center"/>
    </xf>
    <xf numFmtId="0" fontId="32" fillId="0" borderId="82" xfId="0" applyFont="1" applyFill="1" applyBorder="1" applyAlignment="1">
      <alignment horizontal="center" vertical="center"/>
    </xf>
    <xf numFmtId="0" fontId="32" fillId="0" borderId="144" xfId="0" applyFont="1" applyFill="1" applyBorder="1" applyAlignment="1">
      <alignment horizontal="center" vertical="center"/>
    </xf>
    <xf numFmtId="0" fontId="32" fillId="0" borderId="145" xfId="0" applyFont="1" applyFill="1" applyBorder="1" applyAlignment="1">
      <alignment horizontal="center" vertical="center"/>
    </xf>
    <xf numFmtId="0" fontId="32" fillId="0" borderId="146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0" fontId="32" fillId="0" borderId="147" xfId="0" applyFont="1" applyFill="1" applyBorder="1" applyAlignment="1">
      <alignment horizontal="center" vertical="center"/>
    </xf>
    <xf numFmtId="0" fontId="32" fillId="0" borderId="148" xfId="0" applyFont="1" applyFill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/>
    </xf>
    <xf numFmtId="0" fontId="32" fillId="0" borderId="149" xfId="0" applyFont="1" applyFill="1" applyBorder="1" applyAlignment="1">
      <alignment horizontal="center" vertical="center"/>
    </xf>
    <xf numFmtId="0" fontId="32" fillId="0" borderId="150" xfId="0" applyFont="1" applyFill="1" applyBorder="1" applyAlignment="1">
      <alignment horizontal="center" vertical="center"/>
    </xf>
    <xf numFmtId="0" fontId="32" fillId="0" borderId="55" xfId="0" applyFont="1" applyFill="1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32" fillId="0" borderId="151" xfId="0" applyFont="1" applyFill="1" applyBorder="1" applyAlignment="1">
      <alignment horizontal="center" vertical="center"/>
    </xf>
    <xf numFmtId="0" fontId="32" fillId="0" borderId="152" xfId="0" applyFont="1" applyFill="1" applyBorder="1" applyAlignment="1">
      <alignment horizontal="center" vertical="center"/>
    </xf>
    <xf numFmtId="0" fontId="32" fillId="0" borderId="153" xfId="0" applyFont="1" applyFill="1" applyBorder="1" applyAlignment="1">
      <alignment horizontal="center" vertical="center"/>
    </xf>
    <xf numFmtId="0" fontId="32" fillId="0" borderId="154" xfId="0" applyFont="1" applyFill="1" applyBorder="1" applyAlignment="1">
      <alignment horizontal="center" vertical="center"/>
    </xf>
    <xf numFmtId="0" fontId="32" fillId="0" borderId="155" xfId="0" applyFont="1" applyFill="1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32" fillId="0" borderId="157" xfId="0" applyFont="1" applyFill="1" applyBorder="1" applyAlignment="1">
      <alignment horizontal="center" vertical="center"/>
    </xf>
    <xf numFmtId="0" fontId="32" fillId="0" borderId="158" xfId="0" applyFont="1" applyFill="1" applyBorder="1" applyAlignment="1">
      <alignment horizontal="center" vertical="center"/>
    </xf>
    <xf numFmtId="0" fontId="32" fillId="0" borderId="159" xfId="0" applyFont="1" applyFill="1" applyBorder="1" applyAlignment="1">
      <alignment horizontal="center" vertical="center"/>
    </xf>
    <xf numFmtId="0" fontId="32" fillId="0" borderId="160" xfId="0" applyFont="1" applyFill="1" applyBorder="1" applyAlignment="1">
      <alignment horizontal="center" vertical="center"/>
    </xf>
    <xf numFmtId="0" fontId="32" fillId="0" borderId="161" xfId="0" applyFont="1" applyFill="1" applyBorder="1" applyAlignment="1">
      <alignment horizontal="center" vertical="center"/>
    </xf>
    <xf numFmtId="0" fontId="32" fillId="0" borderId="162" xfId="0" applyFont="1" applyFill="1" applyBorder="1" applyAlignment="1">
      <alignment horizontal="center" vertical="center"/>
    </xf>
    <xf numFmtId="0" fontId="32" fillId="0" borderId="163" xfId="0" applyFont="1" applyFill="1" applyBorder="1" applyAlignment="1">
      <alignment horizontal="center" vertical="center"/>
    </xf>
    <xf numFmtId="0" fontId="32" fillId="0" borderId="164" xfId="0" applyFont="1" applyFill="1" applyBorder="1" applyAlignment="1">
      <alignment horizontal="center" vertical="center"/>
    </xf>
    <xf numFmtId="0" fontId="32" fillId="0" borderId="165" xfId="0" applyFont="1" applyFill="1" applyBorder="1" applyAlignment="1">
      <alignment horizontal="center" vertical="center"/>
    </xf>
    <xf numFmtId="0" fontId="32" fillId="0" borderId="166" xfId="0" applyFont="1" applyFill="1" applyBorder="1" applyAlignment="1">
      <alignment horizontal="center" vertical="center"/>
    </xf>
    <xf numFmtId="0" fontId="32" fillId="0" borderId="167" xfId="0" applyFont="1" applyFill="1" applyBorder="1" applyAlignment="1">
      <alignment horizontal="center" vertical="center"/>
    </xf>
    <xf numFmtId="0" fontId="27" fillId="0" borderId="168" xfId="0" applyFont="1" applyBorder="1" applyAlignment="1">
      <alignment horizontal="center" vertical="center"/>
    </xf>
    <xf numFmtId="0" fontId="30" fillId="24" borderId="69" xfId="0" applyFont="1" applyFill="1" applyBorder="1" applyAlignment="1">
      <alignment horizontal="left" vertical="center"/>
    </xf>
    <xf numFmtId="0" fontId="30" fillId="24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8" fillId="0" borderId="164" xfId="0" applyFont="1" applyBorder="1" applyAlignment="1">
      <alignment horizontal="center" vertical="center" textRotation="90"/>
    </xf>
    <xf numFmtId="0" fontId="27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69" xfId="0" applyBorder="1" applyAlignment="1">
      <alignment/>
    </xf>
    <xf numFmtId="0" fontId="27" fillId="0" borderId="170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171" xfId="0" applyFont="1" applyBorder="1" applyAlignment="1">
      <alignment horizontal="center" vertical="center"/>
    </xf>
    <xf numFmtId="0" fontId="27" fillId="0" borderId="158" xfId="0" applyFont="1" applyBorder="1" applyAlignment="1">
      <alignment horizontal="center" vertical="center"/>
    </xf>
    <xf numFmtId="164" fontId="30" fillId="0" borderId="103" xfId="0" applyNumberFormat="1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 textRotation="90"/>
    </xf>
    <xf numFmtId="0" fontId="29" fillId="0" borderId="164" xfId="0" applyFont="1" applyBorder="1" applyAlignment="1">
      <alignment horizontal="center" vertical="center" textRotation="90"/>
    </xf>
    <xf numFmtId="0" fontId="27" fillId="0" borderId="156" xfId="0" applyFont="1" applyBorder="1" applyAlignment="1">
      <alignment horizontal="center" vertical="center"/>
    </xf>
    <xf numFmtId="0" fontId="30" fillId="24" borderId="115" xfId="0" applyFont="1" applyFill="1" applyBorder="1" applyAlignment="1">
      <alignment horizontal="left" vertical="center"/>
    </xf>
    <xf numFmtId="0" fontId="0" fillId="0" borderId="32" xfId="0" applyBorder="1" applyAlignment="1">
      <alignment/>
    </xf>
    <xf numFmtId="0" fontId="0" fillId="0" borderId="172" xfId="0" applyBorder="1" applyAlignment="1">
      <alignment/>
    </xf>
    <xf numFmtId="0" fontId="27" fillId="0" borderId="164" xfId="0" applyFont="1" applyBorder="1" applyAlignment="1">
      <alignment horizontal="center" vertical="center"/>
    </xf>
    <xf numFmtId="164" fontId="30" fillId="0" borderId="118" xfId="0" applyNumberFormat="1" applyFont="1" applyBorder="1" applyAlignment="1">
      <alignment horizontal="center" vertical="center"/>
    </xf>
    <xf numFmtId="164" fontId="30" fillId="0" borderId="173" xfId="0" applyNumberFormat="1" applyFont="1" applyBorder="1" applyAlignment="1">
      <alignment horizontal="center" vertical="center"/>
    </xf>
    <xf numFmtId="164" fontId="30" fillId="0" borderId="174" xfId="0" applyNumberFormat="1" applyFont="1" applyBorder="1" applyAlignment="1">
      <alignment horizontal="center" vertical="center"/>
    </xf>
    <xf numFmtId="0" fontId="30" fillId="24" borderId="175" xfId="0" applyFont="1" applyFill="1" applyBorder="1" applyAlignment="1">
      <alignment horizontal="left" vertical="center"/>
    </xf>
    <xf numFmtId="0" fontId="30" fillId="24" borderId="176" xfId="0" applyFont="1" applyFill="1" applyBorder="1" applyAlignment="1">
      <alignment horizontal="left" vertical="center"/>
    </xf>
    <xf numFmtId="0" fontId="0" fillId="0" borderId="176" xfId="0" applyBorder="1" applyAlignment="1">
      <alignment/>
    </xf>
    <xf numFmtId="0" fontId="0" fillId="0" borderId="177" xfId="0" applyBorder="1" applyAlignment="1">
      <alignment/>
    </xf>
    <xf numFmtId="0" fontId="30" fillId="24" borderId="178" xfId="0" applyFont="1" applyFill="1" applyBorder="1" applyAlignment="1">
      <alignment horizontal="left" vertical="center"/>
    </xf>
    <xf numFmtId="0" fontId="30" fillId="24" borderId="179" xfId="0" applyFont="1" applyFill="1" applyBorder="1" applyAlignment="1">
      <alignment horizontal="left" vertical="center"/>
    </xf>
    <xf numFmtId="0" fontId="0" fillId="0" borderId="179" xfId="0" applyBorder="1" applyAlignment="1">
      <alignment/>
    </xf>
    <xf numFmtId="164" fontId="30" fillId="0" borderId="180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2"/>
  <sheetViews>
    <sheetView tabSelected="1" zoomScale="50" zoomScaleNormal="50" workbookViewId="0" topLeftCell="A1">
      <pane ySplit="2565" topLeftCell="BM67" activePane="bottomLeft" state="split"/>
      <selection pane="topLeft" activeCell="L9" sqref="L9:M9"/>
      <selection pane="bottomLeft" activeCell="AL99" sqref="AL99"/>
    </sheetView>
  </sheetViews>
  <sheetFormatPr defaultColWidth="9.00390625" defaultRowHeight="12.75"/>
  <cols>
    <col min="1" max="1" width="6.75390625" style="226" customWidth="1"/>
    <col min="2" max="2" width="6.75390625" style="0" customWidth="1"/>
    <col min="3" max="3" width="73.375" style="0" customWidth="1"/>
    <col min="4" max="4" width="6.75390625" style="0" customWidth="1"/>
    <col min="5" max="5" width="5.25390625" style="0" customWidth="1"/>
    <col min="6" max="6" width="7.25390625" style="0" customWidth="1"/>
    <col min="7" max="7" width="19.875" style="0" customWidth="1"/>
    <col min="11" max="11" width="17.00390625" style="0" bestFit="1" customWidth="1"/>
    <col min="12" max="12" width="5.875" style="0" customWidth="1"/>
    <col min="13" max="13" width="5.75390625" style="0" customWidth="1"/>
    <col min="14" max="35" width="5.25390625" style="0" customWidth="1"/>
  </cols>
  <sheetData>
    <row r="1" spans="1:35" ht="26.25" customHeight="1" thickTop="1">
      <c r="A1" s="213"/>
      <c r="B1" s="1"/>
      <c r="C1" s="1"/>
      <c r="D1" s="1"/>
      <c r="E1" s="1"/>
      <c r="F1" s="1"/>
      <c r="G1" s="1"/>
      <c r="H1" s="2"/>
      <c r="I1" s="3"/>
      <c r="J1" s="4"/>
      <c r="K1" s="5"/>
      <c r="L1" s="5"/>
      <c r="M1" s="5"/>
      <c r="N1" s="5"/>
      <c r="O1" s="5"/>
      <c r="P1" s="1"/>
      <c r="Q1" s="6"/>
      <c r="R1" s="6"/>
      <c r="S1" s="6"/>
      <c r="T1" s="6"/>
      <c r="U1" s="6"/>
      <c r="V1" s="6"/>
      <c r="W1" s="6"/>
      <c r="X1" s="6"/>
      <c r="Y1" s="7"/>
      <c r="Z1" s="7"/>
      <c r="AA1" s="7"/>
      <c r="AB1" s="7"/>
      <c r="AC1" s="8"/>
      <c r="AD1" s="8"/>
      <c r="AE1" s="8"/>
      <c r="AF1" s="8"/>
      <c r="AG1" s="8"/>
      <c r="AH1" s="8"/>
      <c r="AI1" s="9"/>
    </row>
    <row r="2" spans="1:256" s="19" customFormat="1" ht="34.5" customHeight="1">
      <c r="A2" s="214"/>
      <c r="B2" s="10"/>
      <c r="C2" s="11" t="s">
        <v>0</v>
      </c>
      <c r="D2" s="12"/>
      <c r="E2" s="13" t="s">
        <v>1</v>
      </c>
      <c r="F2" s="12"/>
      <c r="G2" s="12"/>
      <c r="H2" s="14"/>
      <c r="I2"/>
      <c r="J2" s="14"/>
      <c r="K2" s="15" t="s">
        <v>2</v>
      </c>
      <c r="L2" s="15"/>
      <c r="M2" s="15"/>
      <c r="N2" s="15"/>
      <c r="O2" s="15" t="s">
        <v>3</v>
      </c>
      <c r="P2" s="16"/>
      <c r="Q2"/>
      <c r="R2" s="17"/>
      <c r="S2"/>
      <c r="T2" s="18"/>
      <c r="U2" s="18"/>
      <c r="V2"/>
      <c r="W2"/>
      <c r="X2"/>
      <c r="Y2"/>
      <c r="Z2"/>
      <c r="AA2"/>
      <c r="AB2"/>
      <c r="AC2" s="10"/>
      <c r="AI2" s="20"/>
      <c r="AM2" s="10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29" customFormat="1" ht="25.5" customHeight="1">
      <c r="A3" s="215"/>
      <c r="B3" s="21"/>
      <c r="C3" s="22" t="s">
        <v>4</v>
      </c>
      <c r="D3" s="23"/>
      <c r="E3" s="24"/>
      <c r="F3" s="23"/>
      <c r="G3" s="23"/>
      <c r="H3" s="24"/>
      <c r="I3"/>
      <c r="J3" s="24"/>
      <c r="K3" s="25"/>
      <c r="L3" s="25"/>
      <c r="M3" s="25"/>
      <c r="N3" s="25"/>
      <c r="O3" s="25"/>
      <c r="P3" s="25"/>
      <c r="Q3"/>
      <c r="R3" s="25"/>
      <c r="S3" s="25"/>
      <c r="T3" s="26"/>
      <c r="U3"/>
      <c r="V3"/>
      <c r="W3"/>
      <c r="X3"/>
      <c r="Y3"/>
      <c r="Z3" s="27" t="s">
        <v>5</v>
      </c>
      <c r="AA3" s="28"/>
      <c r="AB3" s="28"/>
      <c r="AC3" s="21"/>
      <c r="AD3" s="21"/>
      <c r="AH3" s="27"/>
      <c r="AI3" s="30"/>
      <c r="AJ3" s="28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36" ht="22.5" customHeight="1">
      <c r="A4" s="216"/>
      <c r="B4" s="31"/>
      <c r="C4" s="22" t="s">
        <v>6</v>
      </c>
      <c r="D4" s="32"/>
      <c r="E4" s="32" t="s">
        <v>7</v>
      </c>
      <c r="F4" s="32"/>
      <c r="G4" s="32"/>
      <c r="H4" s="33"/>
      <c r="J4" s="33"/>
      <c r="K4" s="33"/>
      <c r="L4" s="33"/>
      <c r="M4" s="33"/>
      <c r="N4" s="33"/>
      <c r="T4" s="32"/>
      <c r="V4" s="32"/>
      <c r="W4" s="32"/>
      <c r="X4" s="32"/>
      <c r="Y4" s="32"/>
      <c r="Z4" s="28"/>
      <c r="AA4" s="28"/>
      <c r="AB4" s="28"/>
      <c r="AC4" s="34"/>
      <c r="AD4" s="34"/>
      <c r="AH4" s="28"/>
      <c r="AI4" s="30"/>
      <c r="AJ4" s="28"/>
    </row>
    <row r="5" spans="1:35" ht="23.25" customHeight="1">
      <c r="A5" s="214"/>
      <c r="B5" s="34"/>
      <c r="C5" s="23"/>
      <c r="D5" s="23"/>
      <c r="E5" s="32" t="s">
        <v>8</v>
      </c>
      <c r="F5" s="23"/>
      <c r="G5" s="23"/>
      <c r="H5" s="35"/>
      <c r="J5" s="36"/>
      <c r="K5" s="36"/>
      <c r="L5" s="36"/>
      <c r="M5" s="36"/>
      <c r="N5" s="35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I5" s="37"/>
    </row>
    <row r="6" spans="1:256" s="19" customFormat="1" ht="2.25" customHeight="1" thickBot="1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1"/>
      <c r="AD6" s="42"/>
      <c r="AE6" s="43"/>
      <c r="AF6" s="43"/>
      <c r="AG6" s="43"/>
      <c r="AH6" s="43"/>
      <c r="AI6" s="44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9" customFormat="1" ht="28.5" customHeight="1" thickTop="1">
      <c r="A7" s="356" t="s">
        <v>9</v>
      </c>
      <c r="B7" s="345" t="s">
        <v>10</v>
      </c>
      <c r="C7" s="360" t="s">
        <v>11</v>
      </c>
      <c r="D7" s="355" t="s">
        <v>12</v>
      </c>
      <c r="E7" s="355" t="s">
        <v>13</v>
      </c>
      <c r="F7" s="354" t="s">
        <v>14</v>
      </c>
      <c r="G7" s="45"/>
      <c r="H7" s="46" t="s">
        <v>15</v>
      </c>
      <c r="I7" s="47"/>
      <c r="J7" s="48"/>
      <c r="K7" s="48"/>
      <c r="L7" s="49"/>
      <c r="M7" s="349" t="s">
        <v>16</v>
      </c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6" t="s">
        <v>17</v>
      </c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8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35" ht="28.5" customHeight="1">
      <c r="A8" s="356"/>
      <c r="B8" s="345"/>
      <c r="C8" s="360"/>
      <c r="D8" s="355"/>
      <c r="E8" s="355"/>
      <c r="F8" s="354"/>
      <c r="G8" s="352" t="s">
        <v>18</v>
      </c>
      <c r="H8" s="350" t="s">
        <v>19</v>
      </c>
      <c r="I8" s="350"/>
      <c r="J8" s="350"/>
      <c r="K8" s="350"/>
      <c r="L8" s="341" t="s">
        <v>20</v>
      </c>
      <c r="M8" s="341"/>
      <c r="N8" s="341"/>
      <c r="O8" s="341"/>
      <c r="P8" s="341"/>
      <c r="Q8" s="341"/>
      <c r="R8" s="341" t="s">
        <v>21</v>
      </c>
      <c r="S8" s="341"/>
      <c r="T8" s="341"/>
      <c r="U8" s="341"/>
      <c r="V8" s="341"/>
      <c r="W8" s="341"/>
      <c r="X8" s="351" t="s">
        <v>22</v>
      </c>
      <c r="Y8" s="351"/>
      <c r="Z8" s="351"/>
      <c r="AA8" s="351"/>
      <c r="AB8" s="351"/>
      <c r="AC8" s="351"/>
      <c r="AD8" s="351" t="s">
        <v>23</v>
      </c>
      <c r="AE8" s="351"/>
      <c r="AF8" s="351"/>
      <c r="AG8" s="351"/>
      <c r="AH8" s="351"/>
      <c r="AI8" s="351"/>
    </row>
    <row r="9" spans="1:35" ht="45" customHeight="1">
      <c r="A9" s="356"/>
      <c r="B9" s="345"/>
      <c r="C9" s="360"/>
      <c r="D9" s="355"/>
      <c r="E9" s="355"/>
      <c r="F9" s="354"/>
      <c r="G9" s="352"/>
      <c r="H9" s="50" t="s">
        <v>24</v>
      </c>
      <c r="I9" s="50" t="s">
        <v>25</v>
      </c>
      <c r="J9" s="50" t="s">
        <v>26</v>
      </c>
      <c r="K9" s="51" t="s">
        <v>27</v>
      </c>
      <c r="L9" s="52" t="s">
        <v>28</v>
      </c>
      <c r="M9" s="53" t="s">
        <v>29</v>
      </c>
      <c r="N9" s="54" t="s">
        <v>24</v>
      </c>
      <c r="O9" s="50" t="s">
        <v>25</v>
      </c>
      <c r="P9" s="50" t="s">
        <v>26</v>
      </c>
      <c r="Q9" s="53" t="s">
        <v>27</v>
      </c>
      <c r="R9" s="52" t="s">
        <v>28</v>
      </c>
      <c r="S9" s="53" t="s">
        <v>29</v>
      </c>
      <c r="T9" s="54" t="s">
        <v>24</v>
      </c>
      <c r="U9" s="50" t="s">
        <v>25</v>
      </c>
      <c r="V9" s="50" t="s">
        <v>26</v>
      </c>
      <c r="W9" s="51" t="s">
        <v>27</v>
      </c>
      <c r="X9" s="52" t="s">
        <v>28</v>
      </c>
      <c r="Y9" s="53" t="s">
        <v>29</v>
      </c>
      <c r="Z9" s="55" t="s">
        <v>24</v>
      </c>
      <c r="AA9" s="50" t="s">
        <v>25</v>
      </c>
      <c r="AB9" s="50" t="s">
        <v>26</v>
      </c>
      <c r="AC9" s="56" t="s">
        <v>27</v>
      </c>
      <c r="AD9" s="52" t="s">
        <v>28</v>
      </c>
      <c r="AE9" s="53" t="s">
        <v>29</v>
      </c>
      <c r="AF9" s="55" t="s">
        <v>24</v>
      </c>
      <c r="AG9" s="50" t="s">
        <v>25</v>
      </c>
      <c r="AH9" s="50" t="s">
        <v>26</v>
      </c>
      <c r="AI9" s="56" t="s">
        <v>27</v>
      </c>
    </row>
    <row r="10" spans="1:256" s="19" customFormat="1" ht="27.75" customHeight="1">
      <c r="A10" s="357" t="s">
        <v>30</v>
      </c>
      <c r="B10" s="358"/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9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19" customFormat="1" ht="27.75" customHeight="1">
      <c r="A11" s="217" t="s">
        <v>31</v>
      </c>
      <c r="B11" s="57"/>
      <c r="C11" s="58" t="s">
        <v>32</v>
      </c>
      <c r="D11" s="59">
        <f>SUM(L11,R11,X11,AD11)</f>
        <v>1</v>
      </c>
      <c r="E11" s="60"/>
      <c r="F11" s="61">
        <f>M11+S11+Y11+AE11</f>
        <v>3</v>
      </c>
      <c r="G11" s="62">
        <f aca="true" t="shared" si="0" ref="G11:G27">SUM(H11:K11)</f>
        <v>30</v>
      </c>
      <c r="H11" s="59">
        <f aca="true" t="shared" si="1" ref="H11:H27">(N11+T11+Z11+AF11)*15</f>
        <v>15</v>
      </c>
      <c r="I11" s="59">
        <f aca="true" t="shared" si="2" ref="I11:I27">(O11+U11+AA11+AG11)*15</f>
        <v>15</v>
      </c>
      <c r="J11" s="59">
        <f aca="true" t="shared" si="3" ref="J11:J27">(P11+V11+AB11+AH11)*15</f>
        <v>0</v>
      </c>
      <c r="K11" s="59">
        <f aca="true" t="shared" si="4" ref="K11:K27">(Q11+W11+AC11+AI11)*15</f>
        <v>0</v>
      </c>
      <c r="L11" s="63"/>
      <c r="M11" s="64"/>
      <c r="N11" s="65"/>
      <c r="O11" s="66"/>
      <c r="P11" s="66"/>
      <c r="Q11" s="64"/>
      <c r="R11" s="63">
        <v>1</v>
      </c>
      <c r="S11" s="64">
        <v>3</v>
      </c>
      <c r="T11" s="65">
        <v>1</v>
      </c>
      <c r="U11" s="66">
        <v>1</v>
      </c>
      <c r="V11" s="59"/>
      <c r="W11" s="67"/>
      <c r="X11" s="68"/>
      <c r="Y11" s="69"/>
      <c r="Z11" s="70"/>
      <c r="AA11" s="59"/>
      <c r="AB11" s="59"/>
      <c r="AC11" s="71"/>
      <c r="AD11" s="72"/>
      <c r="AE11" s="73"/>
      <c r="AF11" s="74"/>
      <c r="AG11" s="75"/>
      <c r="AH11" s="75"/>
      <c r="AI11" s="76"/>
      <c r="AK11" s="235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9" customFormat="1" ht="56.25" customHeight="1">
      <c r="A12" s="217" t="s">
        <v>33</v>
      </c>
      <c r="B12" s="57"/>
      <c r="C12" s="77" t="s">
        <v>34</v>
      </c>
      <c r="D12" s="78"/>
      <c r="E12" s="78"/>
      <c r="F12" s="61" t="s">
        <v>35</v>
      </c>
      <c r="G12" s="62">
        <f t="shared" si="0"/>
        <v>0</v>
      </c>
      <c r="H12" s="59">
        <f t="shared" si="1"/>
        <v>0</v>
      </c>
      <c r="I12" s="59">
        <f t="shared" si="2"/>
        <v>0</v>
      </c>
      <c r="J12" s="59">
        <f t="shared" si="3"/>
        <v>0</v>
      </c>
      <c r="K12" s="59">
        <f t="shared" si="4"/>
        <v>0</v>
      </c>
      <c r="L12" s="79"/>
      <c r="M12" s="80"/>
      <c r="N12" s="81"/>
      <c r="O12" s="78"/>
      <c r="P12" s="57"/>
      <c r="Q12" s="80"/>
      <c r="R12" s="79"/>
      <c r="S12" s="80"/>
      <c r="T12" s="81"/>
      <c r="U12" s="57"/>
      <c r="V12" s="78"/>
      <c r="W12" s="57"/>
      <c r="X12" s="79"/>
      <c r="Y12" s="80"/>
      <c r="Z12" s="81"/>
      <c r="AA12" s="80"/>
      <c r="AB12" s="78"/>
      <c r="AC12" s="82"/>
      <c r="AD12" s="10"/>
      <c r="AE12" s="83"/>
      <c r="AF12" s="84"/>
      <c r="AG12" s="85"/>
      <c r="AH12" s="86"/>
      <c r="AI12" s="20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9" customFormat="1" ht="27.75" customHeight="1">
      <c r="A13" s="217" t="s">
        <v>85</v>
      </c>
      <c r="B13" s="57"/>
      <c r="C13" s="60" t="s">
        <v>101</v>
      </c>
      <c r="D13" s="59">
        <f>SUM(L13,R13,X13,AD13)</f>
        <v>1</v>
      </c>
      <c r="E13" s="60">
        <v>1</v>
      </c>
      <c r="F13" s="61">
        <f>M13+S13+Y13+AE13</f>
        <v>4</v>
      </c>
      <c r="G13" s="62">
        <f t="shared" si="0"/>
        <v>30</v>
      </c>
      <c r="H13" s="59">
        <f t="shared" si="1"/>
        <v>15</v>
      </c>
      <c r="I13" s="59">
        <f t="shared" si="2"/>
        <v>15</v>
      </c>
      <c r="J13" s="59">
        <f t="shared" si="3"/>
        <v>0</v>
      </c>
      <c r="K13" s="59">
        <f t="shared" si="4"/>
        <v>0</v>
      </c>
      <c r="L13" s="63">
        <v>1</v>
      </c>
      <c r="M13" s="64">
        <v>4</v>
      </c>
      <c r="N13" s="65">
        <v>1</v>
      </c>
      <c r="O13" s="66">
        <v>1</v>
      </c>
      <c r="P13" s="66"/>
      <c r="Q13" s="64"/>
      <c r="R13" s="63"/>
      <c r="S13" s="64"/>
      <c r="T13" s="65"/>
      <c r="U13" s="66"/>
      <c r="V13" s="59"/>
      <c r="W13" s="67"/>
      <c r="X13" s="68"/>
      <c r="Y13" s="69"/>
      <c r="Z13" s="70"/>
      <c r="AA13" s="59"/>
      <c r="AB13" s="59"/>
      <c r="AC13" s="71"/>
      <c r="AD13" s="72"/>
      <c r="AE13" s="73"/>
      <c r="AF13" s="74"/>
      <c r="AG13" s="75"/>
      <c r="AH13" s="75"/>
      <c r="AI13" s="76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21" customFormat="1" ht="27.75" customHeight="1">
      <c r="A14" s="218" t="s">
        <v>86</v>
      </c>
      <c r="B14" s="87"/>
      <c r="C14" s="88" t="s">
        <v>36</v>
      </c>
      <c r="D14" s="59">
        <f>SUM(L14,R14,X14,AD14)</f>
        <v>0</v>
      </c>
      <c r="E14" s="59">
        <v>1</v>
      </c>
      <c r="F14" s="61">
        <f>M14+S14+Y14+AE14</f>
        <v>3</v>
      </c>
      <c r="G14" s="62">
        <f t="shared" si="0"/>
        <v>15</v>
      </c>
      <c r="H14" s="59">
        <f t="shared" si="1"/>
        <v>15</v>
      </c>
      <c r="I14" s="59">
        <f t="shared" si="2"/>
        <v>0</v>
      </c>
      <c r="J14" s="59">
        <f t="shared" si="3"/>
        <v>0</v>
      </c>
      <c r="K14" s="59">
        <f t="shared" si="4"/>
        <v>0</v>
      </c>
      <c r="L14" s="63"/>
      <c r="M14" s="64">
        <v>3</v>
      </c>
      <c r="N14" s="65">
        <v>1</v>
      </c>
      <c r="O14" s="66"/>
      <c r="P14" s="66"/>
      <c r="Q14" s="64"/>
      <c r="R14" s="63"/>
      <c r="S14" s="64"/>
      <c r="T14" s="65"/>
      <c r="U14" s="66"/>
      <c r="V14" s="59"/>
      <c r="W14" s="67"/>
      <c r="X14" s="68"/>
      <c r="Y14" s="69"/>
      <c r="Z14" s="70"/>
      <c r="AA14" s="59"/>
      <c r="AB14" s="59"/>
      <c r="AC14" s="71"/>
      <c r="AD14" s="72"/>
      <c r="AE14" s="89"/>
      <c r="AF14" s="74"/>
      <c r="AG14" s="75"/>
      <c r="AH14" s="90"/>
      <c r="AI14" s="76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21" customFormat="1" ht="27.75" customHeight="1">
      <c r="A15" s="218" t="s">
        <v>37</v>
      </c>
      <c r="B15" s="87"/>
      <c r="C15" s="91" t="s">
        <v>38</v>
      </c>
      <c r="D15" s="59"/>
      <c r="E15" s="59"/>
      <c r="F15" s="61" t="s">
        <v>35</v>
      </c>
      <c r="G15" s="62">
        <f t="shared" si="0"/>
        <v>0</v>
      </c>
      <c r="H15" s="59">
        <f t="shared" si="1"/>
        <v>0</v>
      </c>
      <c r="I15" s="59">
        <f t="shared" si="2"/>
        <v>0</v>
      </c>
      <c r="J15" s="59">
        <f t="shared" si="3"/>
        <v>0</v>
      </c>
      <c r="K15" s="59">
        <f t="shared" si="4"/>
        <v>0</v>
      </c>
      <c r="L15" s="68"/>
      <c r="M15" s="92"/>
      <c r="N15" s="93"/>
      <c r="O15" s="59"/>
      <c r="P15" s="59"/>
      <c r="Q15" s="92"/>
      <c r="R15" s="68"/>
      <c r="S15" s="92"/>
      <c r="T15" s="93"/>
      <c r="U15" s="59"/>
      <c r="V15" s="59"/>
      <c r="W15" s="67"/>
      <c r="X15" s="68"/>
      <c r="Y15" s="69"/>
      <c r="Z15" s="70"/>
      <c r="AA15" s="59"/>
      <c r="AB15" s="59"/>
      <c r="AC15" s="71"/>
      <c r="AD15" s="72"/>
      <c r="AE15" s="89"/>
      <c r="AF15" s="74"/>
      <c r="AG15" s="75"/>
      <c r="AH15" s="90"/>
      <c r="AI15" s="76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1" customFormat="1" ht="27.75" customHeight="1">
      <c r="A16" s="218" t="s">
        <v>37</v>
      </c>
      <c r="B16" s="87"/>
      <c r="C16" s="88" t="s">
        <v>39</v>
      </c>
      <c r="D16" s="59">
        <f>SUM(L16,R16,X16,AD16)</f>
        <v>0</v>
      </c>
      <c r="E16" s="59">
        <v>1</v>
      </c>
      <c r="F16" s="61">
        <f>M16+S16+Y16+AE16</f>
        <v>4</v>
      </c>
      <c r="G16" s="62">
        <f t="shared" si="0"/>
        <v>30</v>
      </c>
      <c r="H16" s="59">
        <f t="shared" si="1"/>
        <v>15</v>
      </c>
      <c r="I16" s="59">
        <f t="shared" si="2"/>
        <v>15</v>
      </c>
      <c r="J16" s="59">
        <f t="shared" si="3"/>
        <v>0</v>
      </c>
      <c r="K16" s="59">
        <f t="shared" si="4"/>
        <v>0</v>
      </c>
      <c r="L16" s="63"/>
      <c r="M16" s="64"/>
      <c r="N16" s="65"/>
      <c r="O16" s="66"/>
      <c r="P16" s="66"/>
      <c r="Q16" s="64"/>
      <c r="R16" s="63"/>
      <c r="S16" s="253">
        <v>4</v>
      </c>
      <c r="T16" s="65">
        <v>1</v>
      </c>
      <c r="U16" s="66">
        <v>1</v>
      </c>
      <c r="V16" s="59"/>
      <c r="W16" s="67"/>
      <c r="X16" s="68"/>
      <c r="Y16" s="69"/>
      <c r="Z16" s="70"/>
      <c r="AA16" s="59"/>
      <c r="AB16" s="59"/>
      <c r="AC16" s="71"/>
      <c r="AD16" s="72"/>
      <c r="AE16" s="89"/>
      <c r="AF16" s="74"/>
      <c r="AG16" s="75"/>
      <c r="AH16" s="90"/>
      <c r="AI16" s="7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1" customFormat="1" ht="27.75" customHeight="1">
      <c r="A17" s="218" t="s">
        <v>40</v>
      </c>
      <c r="B17" s="87"/>
      <c r="C17" s="91" t="s">
        <v>41</v>
      </c>
      <c r="D17" s="59"/>
      <c r="E17" s="59"/>
      <c r="F17" s="61" t="s">
        <v>35</v>
      </c>
      <c r="G17" s="62">
        <f t="shared" si="0"/>
        <v>0</v>
      </c>
      <c r="H17" s="59">
        <f t="shared" si="1"/>
        <v>0</v>
      </c>
      <c r="I17" s="59">
        <f t="shared" si="2"/>
        <v>0</v>
      </c>
      <c r="J17" s="59">
        <f t="shared" si="3"/>
        <v>0</v>
      </c>
      <c r="K17" s="59">
        <f t="shared" si="4"/>
        <v>0</v>
      </c>
      <c r="L17" s="68"/>
      <c r="M17" s="92"/>
      <c r="N17" s="93"/>
      <c r="O17" s="59"/>
      <c r="P17" s="59"/>
      <c r="Q17" s="92"/>
      <c r="R17" s="68"/>
      <c r="S17" s="92"/>
      <c r="T17" s="93"/>
      <c r="U17" s="59"/>
      <c r="V17" s="59"/>
      <c r="W17" s="67"/>
      <c r="X17" s="68"/>
      <c r="Y17" s="69"/>
      <c r="Z17" s="70"/>
      <c r="AA17" s="59"/>
      <c r="AB17" s="59"/>
      <c r="AC17" s="71"/>
      <c r="AD17" s="72"/>
      <c r="AE17" s="89"/>
      <c r="AF17" s="74"/>
      <c r="AG17" s="75"/>
      <c r="AH17" s="90"/>
      <c r="AI17" s="76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97" customFormat="1" ht="54.75" customHeight="1">
      <c r="A18" s="219">
        <v>4</v>
      </c>
      <c r="B18" s="94"/>
      <c r="C18" s="95" t="s">
        <v>42</v>
      </c>
      <c r="D18" s="59">
        <f>SUM(L18,R18,X18,AD18)</f>
        <v>1</v>
      </c>
      <c r="E18" s="96"/>
      <c r="F18" s="61">
        <f>M18+S18+Y18+AE18</f>
        <v>3</v>
      </c>
      <c r="G18" s="62">
        <f t="shared" si="0"/>
        <v>30</v>
      </c>
      <c r="H18" s="59">
        <f t="shared" si="1"/>
        <v>15</v>
      </c>
      <c r="I18" s="59">
        <f t="shared" si="2"/>
        <v>15</v>
      </c>
      <c r="J18" s="59">
        <f t="shared" si="3"/>
        <v>0</v>
      </c>
      <c r="K18" s="59">
        <f t="shared" si="4"/>
        <v>0</v>
      </c>
      <c r="L18" s="63">
        <v>1</v>
      </c>
      <c r="M18" s="64">
        <v>3</v>
      </c>
      <c r="N18" s="65">
        <v>1</v>
      </c>
      <c r="O18" s="66">
        <v>1</v>
      </c>
      <c r="P18" s="66"/>
      <c r="Q18" s="64"/>
      <c r="R18" s="63"/>
      <c r="S18" s="64"/>
      <c r="T18" s="65"/>
      <c r="U18" s="66"/>
      <c r="V18" s="59"/>
      <c r="W18" s="67"/>
      <c r="X18" s="68"/>
      <c r="Y18" s="69"/>
      <c r="Z18" s="70"/>
      <c r="AA18" s="59"/>
      <c r="AB18" s="59"/>
      <c r="AC18" s="71"/>
      <c r="AD18" s="72"/>
      <c r="AE18" s="89"/>
      <c r="AF18" s="74"/>
      <c r="AG18" s="75"/>
      <c r="AH18" s="90"/>
      <c r="AI18" s="76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  <c r="IQ18" s="98"/>
      <c r="IR18" s="98"/>
      <c r="IS18" s="98"/>
      <c r="IT18" s="98"/>
      <c r="IU18" s="98"/>
      <c r="IV18" s="98"/>
    </row>
    <row r="19" spans="1:256" s="97" customFormat="1" ht="54.75" customHeight="1">
      <c r="A19" s="220" t="s">
        <v>43</v>
      </c>
      <c r="B19" s="99"/>
      <c r="C19" s="100" t="s">
        <v>44</v>
      </c>
      <c r="D19" s="59"/>
      <c r="E19" s="101"/>
      <c r="F19" s="61" t="s">
        <v>35</v>
      </c>
      <c r="G19" s="62">
        <f t="shared" si="0"/>
        <v>0</v>
      </c>
      <c r="H19" s="59">
        <f t="shared" si="1"/>
        <v>0</v>
      </c>
      <c r="I19" s="59">
        <f t="shared" si="2"/>
        <v>0</v>
      </c>
      <c r="J19" s="59">
        <f t="shared" si="3"/>
        <v>0</v>
      </c>
      <c r="K19" s="59">
        <f t="shared" si="4"/>
        <v>0</v>
      </c>
      <c r="L19" s="102"/>
      <c r="M19" s="103"/>
      <c r="N19" s="104"/>
      <c r="O19" s="101"/>
      <c r="P19" s="101"/>
      <c r="Q19" s="103"/>
      <c r="R19" s="102"/>
      <c r="S19" s="103"/>
      <c r="T19" s="104"/>
      <c r="U19" s="101"/>
      <c r="V19" s="101"/>
      <c r="W19" s="105"/>
      <c r="X19" s="102"/>
      <c r="Y19" s="106"/>
      <c r="Z19" s="107"/>
      <c r="AA19" s="101"/>
      <c r="AB19" s="101"/>
      <c r="AC19" s="108"/>
      <c r="AD19" s="109"/>
      <c r="AE19" s="110"/>
      <c r="AF19" s="111"/>
      <c r="AG19" s="112"/>
      <c r="AH19" s="113"/>
      <c r="AI19" s="114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  <c r="IQ19" s="98"/>
      <c r="IR19" s="98"/>
      <c r="IS19" s="98"/>
      <c r="IT19" s="98"/>
      <c r="IU19" s="98"/>
      <c r="IV19" s="98"/>
    </row>
    <row r="20" spans="1:256" s="97" customFormat="1" ht="54.75" customHeight="1">
      <c r="A20" s="220" t="s">
        <v>43</v>
      </c>
      <c r="B20" s="99"/>
      <c r="C20" s="115" t="s">
        <v>45</v>
      </c>
      <c r="D20" s="59">
        <f>SUM(L20,R20,X20,AD20)</f>
        <v>1</v>
      </c>
      <c r="E20" s="101"/>
      <c r="F20" s="61">
        <f>M20+S20+Y20+AE20</f>
        <v>6</v>
      </c>
      <c r="G20" s="62">
        <f t="shared" si="0"/>
        <v>45</v>
      </c>
      <c r="H20" s="59">
        <f t="shared" si="1"/>
        <v>15</v>
      </c>
      <c r="I20" s="59">
        <f t="shared" si="2"/>
        <v>0</v>
      </c>
      <c r="J20" s="59">
        <f t="shared" si="3"/>
        <v>30</v>
      </c>
      <c r="K20" s="59">
        <f t="shared" si="4"/>
        <v>0</v>
      </c>
      <c r="L20" s="102">
        <v>1</v>
      </c>
      <c r="M20" s="103">
        <v>6</v>
      </c>
      <c r="N20" s="104">
        <v>1</v>
      </c>
      <c r="O20" s="101"/>
      <c r="P20" s="101">
        <v>2</v>
      </c>
      <c r="Q20" s="103"/>
      <c r="R20" s="102"/>
      <c r="S20" s="103"/>
      <c r="T20" s="104"/>
      <c r="U20" s="101"/>
      <c r="V20" s="101"/>
      <c r="W20" s="105"/>
      <c r="X20" s="102"/>
      <c r="Y20" s="106"/>
      <c r="Z20" s="107"/>
      <c r="AA20" s="101"/>
      <c r="AB20" s="101"/>
      <c r="AC20" s="108"/>
      <c r="AD20" s="109"/>
      <c r="AE20" s="110"/>
      <c r="AF20" s="111"/>
      <c r="AG20" s="112"/>
      <c r="AH20" s="113"/>
      <c r="AI20" s="114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  <c r="IQ20" s="98"/>
      <c r="IR20" s="98"/>
      <c r="IS20" s="98"/>
      <c r="IT20" s="98"/>
      <c r="IU20" s="98"/>
      <c r="IV20" s="98"/>
    </row>
    <row r="21" spans="1:256" s="97" customFormat="1" ht="54.75" customHeight="1" hidden="1">
      <c r="A21" s="220" t="s">
        <v>46</v>
      </c>
      <c r="B21" s="99"/>
      <c r="C21" s="115"/>
      <c r="D21" s="59"/>
      <c r="E21" s="101"/>
      <c r="F21" s="61">
        <f>M21+S21+Y21+AE21</f>
        <v>0</v>
      </c>
      <c r="G21" s="62">
        <f t="shared" si="0"/>
        <v>0</v>
      </c>
      <c r="H21" s="59">
        <f t="shared" si="1"/>
        <v>0</v>
      </c>
      <c r="I21" s="59">
        <f t="shared" si="2"/>
        <v>0</v>
      </c>
      <c r="J21" s="59">
        <f t="shared" si="3"/>
        <v>0</v>
      </c>
      <c r="K21" s="59">
        <f t="shared" si="4"/>
        <v>0</v>
      </c>
      <c r="L21" s="102"/>
      <c r="M21" s="103"/>
      <c r="N21" s="104"/>
      <c r="O21" s="101"/>
      <c r="P21" s="101"/>
      <c r="Q21" s="103"/>
      <c r="R21" s="102"/>
      <c r="S21" s="103"/>
      <c r="T21" s="104"/>
      <c r="U21" s="101"/>
      <c r="V21" s="101"/>
      <c r="W21" s="105"/>
      <c r="X21" s="102"/>
      <c r="Y21" s="106"/>
      <c r="Z21" s="107"/>
      <c r="AA21" s="101"/>
      <c r="AB21" s="101"/>
      <c r="AC21" s="108"/>
      <c r="AD21" s="109"/>
      <c r="AE21" s="110"/>
      <c r="AF21" s="111"/>
      <c r="AG21" s="112"/>
      <c r="AH21" s="113"/>
      <c r="AI21" s="114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  <c r="IQ21" s="98"/>
      <c r="IR21" s="98"/>
      <c r="IS21" s="98"/>
      <c r="IT21" s="98"/>
      <c r="IU21" s="98"/>
      <c r="IV21" s="98"/>
    </row>
    <row r="22" spans="1:256" s="97" customFormat="1" ht="54.75" customHeight="1">
      <c r="A22" s="220" t="s">
        <v>46</v>
      </c>
      <c r="B22" s="99"/>
      <c r="C22" s="100" t="s">
        <v>47</v>
      </c>
      <c r="D22" s="59"/>
      <c r="E22" s="101"/>
      <c r="F22" s="61" t="s">
        <v>35</v>
      </c>
      <c r="G22" s="62">
        <f t="shared" si="0"/>
        <v>0</v>
      </c>
      <c r="H22" s="59">
        <f t="shared" si="1"/>
        <v>0</v>
      </c>
      <c r="I22" s="59">
        <f t="shared" si="2"/>
        <v>0</v>
      </c>
      <c r="J22" s="59">
        <f t="shared" si="3"/>
        <v>0</v>
      </c>
      <c r="K22" s="59">
        <f t="shared" si="4"/>
        <v>0</v>
      </c>
      <c r="L22" s="102"/>
      <c r="M22" s="103"/>
      <c r="N22" s="104"/>
      <c r="O22" s="101"/>
      <c r="P22" s="101"/>
      <c r="Q22" s="103"/>
      <c r="R22" s="102"/>
      <c r="S22" s="103"/>
      <c r="T22" s="104"/>
      <c r="U22" s="101"/>
      <c r="V22" s="101"/>
      <c r="W22" s="105"/>
      <c r="X22" s="102"/>
      <c r="Y22" s="106"/>
      <c r="Z22" s="107"/>
      <c r="AA22" s="101"/>
      <c r="AB22" s="101"/>
      <c r="AC22" s="108"/>
      <c r="AD22" s="109"/>
      <c r="AE22" s="110"/>
      <c r="AF22" s="111"/>
      <c r="AG22" s="112"/>
      <c r="AH22" s="113"/>
      <c r="AI22" s="114"/>
      <c r="HG22" s="98"/>
      <c r="HH22" s="98"/>
      <c r="HI22" s="98"/>
      <c r="HJ22" s="98"/>
      <c r="HK22" s="98"/>
      <c r="HL22" s="98"/>
      <c r="HM22" s="98"/>
      <c r="HN22" s="98"/>
      <c r="HO22" s="98"/>
      <c r="HP22" s="98"/>
      <c r="HQ22" s="98"/>
      <c r="HR22" s="98"/>
      <c r="HS22" s="98"/>
      <c r="HT22" s="98"/>
      <c r="HU22" s="98"/>
      <c r="HV22" s="98"/>
      <c r="HW22" s="98"/>
      <c r="HX22" s="98"/>
      <c r="HY22" s="98"/>
      <c r="HZ22" s="98"/>
      <c r="IA22" s="98"/>
      <c r="IB22" s="98"/>
      <c r="IC22" s="98"/>
      <c r="ID22" s="98"/>
      <c r="IE22" s="98"/>
      <c r="IF22" s="98"/>
      <c r="IG22" s="98"/>
      <c r="IH22" s="98"/>
      <c r="II22" s="98"/>
      <c r="IJ22" s="98"/>
      <c r="IK22" s="98"/>
      <c r="IL22" s="98"/>
      <c r="IM22" s="98"/>
      <c r="IN22" s="98"/>
      <c r="IO22" s="98"/>
      <c r="IP22" s="98"/>
      <c r="IQ22" s="98"/>
      <c r="IR22" s="98"/>
      <c r="IS22" s="98"/>
      <c r="IT22" s="98"/>
      <c r="IU22" s="98"/>
      <c r="IV22" s="98"/>
    </row>
    <row r="23" spans="1:256" s="21" customFormat="1" ht="27.75" customHeight="1">
      <c r="A23" s="221" t="s">
        <v>87</v>
      </c>
      <c r="B23" s="116"/>
      <c r="C23" s="117" t="s">
        <v>48</v>
      </c>
      <c r="D23" s="59">
        <f>SUM(L23,R23,X23,AD23)</f>
        <v>0</v>
      </c>
      <c r="E23" s="66">
        <v>1</v>
      </c>
      <c r="F23" s="61">
        <f>M23+S23+Y23+AE23</f>
        <v>4</v>
      </c>
      <c r="G23" s="62">
        <f t="shared" si="0"/>
        <v>45</v>
      </c>
      <c r="H23" s="59">
        <f t="shared" si="1"/>
        <v>15</v>
      </c>
      <c r="I23" s="59">
        <f t="shared" si="2"/>
        <v>0</v>
      </c>
      <c r="J23" s="59">
        <f t="shared" si="3"/>
        <v>30</v>
      </c>
      <c r="K23" s="59">
        <f t="shared" si="4"/>
        <v>0</v>
      </c>
      <c r="L23" s="63" t="s">
        <v>35</v>
      </c>
      <c r="M23" s="234">
        <v>4</v>
      </c>
      <c r="N23" s="118">
        <v>1</v>
      </c>
      <c r="O23" s="66"/>
      <c r="P23" s="66">
        <v>2</v>
      </c>
      <c r="Q23" s="64"/>
      <c r="R23" s="63"/>
      <c r="S23" s="64"/>
      <c r="T23" s="65"/>
      <c r="U23" s="66"/>
      <c r="V23" s="66"/>
      <c r="W23" s="119"/>
      <c r="X23" s="63"/>
      <c r="Y23" s="120"/>
      <c r="Z23" s="62"/>
      <c r="AA23" s="66"/>
      <c r="AB23" s="66"/>
      <c r="AC23" s="121"/>
      <c r="AD23" s="72"/>
      <c r="AE23" s="73"/>
      <c r="AF23" s="74"/>
      <c r="AG23" s="75"/>
      <c r="AH23" s="75"/>
      <c r="AI23" s="122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97" customFormat="1" ht="54.75" customHeight="1">
      <c r="A24" s="222" t="s">
        <v>88</v>
      </c>
      <c r="B24" s="123"/>
      <c r="C24" s="124" t="s">
        <v>102</v>
      </c>
      <c r="D24" s="93">
        <f>SUM(L24,R24,X24,AD24)</f>
        <v>1</v>
      </c>
      <c r="E24" s="125"/>
      <c r="F24" s="61">
        <f>M24+S24+Y24+AE24</f>
        <v>4</v>
      </c>
      <c r="G24" s="62">
        <f t="shared" si="0"/>
        <v>30</v>
      </c>
      <c r="H24" s="59">
        <f t="shared" si="1"/>
        <v>15</v>
      </c>
      <c r="I24" s="59">
        <f t="shared" si="2"/>
        <v>15</v>
      </c>
      <c r="J24" s="59">
        <f t="shared" si="3"/>
        <v>0</v>
      </c>
      <c r="K24" s="59">
        <f t="shared" si="4"/>
        <v>0</v>
      </c>
      <c r="L24" s="126">
        <v>1</v>
      </c>
      <c r="M24" s="127">
        <v>4</v>
      </c>
      <c r="N24" s="128">
        <v>1</v>
      </c>
      <c r="O24" s="125">
        <v>1</v>
      </c>
      <c r="P24" s="125"/>
      <c r="Q24" s="127"/>
      <c r="R24" s="126"/>
      <c r="S24" s="127"/>
      <c r="T24" s="128"/>
      <c r="U24" s="125"/>
      <c r="V24" s="125"/>
      <c r="W24" s="129"/>
      <c r="X24" s="126"/>
      <c r="Y24" s="130"/>
      <c r="Z24" s="131"/>
      <c r="AA24" s="125"/>
      <c r="AB24" s="125"/>
      <c r="AC24" s="132"/>
      <c r="AD24" s="109"/>
      <c r="AE24" s="133"/>
      <c r="AF24" s="111"/>
      <c r="AG24" s="112"/>
      <c r="AH24" s="113"/>
      <c r="AI24" s="134"/>
      <c r="HG24" s="98"/>
      <c r="HH24" s="98"/>
      <c r="HI24" s="98"/>
      <c r="HJ24" s="98"/>
      <c r="HK24" s="98"/>
      <c r="HL24" s="98"/>
      <c r="HM24" s="98"/>
      <c r="HN24" s="98"/>
      <c r="HO24" s="98"/>
      <c r="HP24" s="98"/>
      <c r="HQ24" s="98"/>
      <c r="HR24" s="98"/>
      <c r="HS24" s="98"/>
      <c r="HT24" s="98"/>
      <c r="HU24" s="98"/>
      <c r="HV24" s="98"/>
      <c r="HW24" s="98"/>
      <c r="HX24" s="98"/>
      <c r="HY24" s="98"/>
      <c r="HZ24" s="98"/>
      <c r="IA24" s="98"/>
      <c r="IB24" s="98"/>
      <c r="IC24" s="98"/>
      <c r="ID24" s="98"/>
      <c r="IE24" s="98"/>
      <c r="IF24" s="98"/>
      <c r="IG24" s="98"/>
      <c r="IH24" s="98"/>
      <c r="II24" s="98"/>
      <c r="IJ24" s="98"/>
      <c r="IK24" s="98"/>
      <c r="IL24" s="98"/>
      <c r="IM24" s="98"/>
      <c r="IN24" s="98"/>
      <c r="IO24" s="98"/>
      <c r="IP24" s="98"/>
      <c r="IQ24" s="98"/>
      <c r="IR24" s="98"/>
      <c r="IS24" s="98"/>
      <c r="IT24" s="98"/>
      <c r="IU24" s="98"/>
      <c r="IV24" s="98"/>
    </row>
    <row r="25" spans="1:256" s="21" customFormat="1" ht="54.75" customHeight="1">
      <c r="A25" s="223" t="s">
        <v>50</v>
      </c>
      <c r="B25" s="135"/>
      <c r="C25" s="136" t="s">
        <v>51</v>
      </c>
      <c r="D25" s="93"/>
      <c r="E25" s="137"/>
      <c r="F25" s="61" t="s">
        <v>35</v>
      </c>
      <c r="G25" s="62">
        <f t="shared" si="0"/>
        <v>0</v>
      </c>
      <c r="H25" s="59">
        <f t="shared" si="1"/>
        <v>0</v>
      </c>
      <c r="I25" s="59">
        <f t="shared" si="2"/>
        <v>0</v>
      </c>
      <c r="J25" s="59">
        <f t="shared" si="3"/>
        <v>0</v>
      </c>
      <c r="K25" s="59">
        <f t="shared" si="4"/>
        <v>0</v>
      </c>
      <c r="L25" s="138"/>
      <c r="M25" s="139"/>
      <c r="N25" s="140"/>
      <c r="O25" s="137"/>
      <c r="P25" s="137"/>
      <c r="Q25" s="141"/>
      <c r="R25" s="140"/>
      <c r="S25" s="139"/>
      <c r="T25" s="140"/>
      <c r="U25" s="137"/>
      <c r="V25" s="137"/>
      <c r="W25" s="137"/>
      <c r="X25" s="138"/>
      <c r="Y25" s="142"/>
      <c r="Z25" s="140"/>
      <c r="AA25" s="137"/>
      <c r="AB25" s="137"/>
      <c r="AC25" s="141"/>
      <c r="AD25" s="74"/>
      <c r="AE25" s="89"/>
      <c r="AF25" s="74"/>
      <c r="AG25" s="75"/>
      <c r="AH25" s="75"/>
      <c r="AI25" s="76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1" customFormat="1" ht="27.75" customHeight="1">
      <c r="A26" s="223" t="s">
        <v>50</v>
      </c>
      <c r="B26" s="135"/>
      <c r="C26" s="143" t="s">
        <v>52</v>
      </c>
      <c r="D26" s="93">
        <f>SUM(L26,R26,X26,AD26)</f>
        <v>1</v>
      </c>
      <c r="E26" s="144"/>
      <c r="F26" s="61">
        <f>M26+S26+Y26+AE26</f>
        <v>2</v>
      </c>
      <c r="G26" s="62">
        <f t="shared" si="0"/>
        <v>30</v>
      </c>
      <c r="H26" s="59">
        <f t="shared" si="1"/>
        <v>15</v>
      </c>
      <c r="I26" s="59">
        <f t="shared" si="2"/>
        <v>15</v>
      </c>
      <c r="J26" s="59">
        <f t="shared" si="3"/>
        <v>0</v>
      </c>
      <c r="K26" s="59">
        <f t="shared" si="4"/>
        <v>0</v>
      </c>
      <c r="L26" s="145">
        <v>1</v>
      </c>
      <c r="M26" s="146">
        <v>2</v>
      </c>
      <c r="N26" s="147">
        <v>1</v>
      </c>
      <c r="O26" s="148">
        <v>1</v>
      </c>
      <c r="P26" s="149"/>
      <c r="Q26" s="150"/>
      <c r="R26" s="147"/>
      <c r="S26" s="146"/>
      <c r="T26" s="147"/>
      <c r="U26" s="149"/>
      <c r="V26" s="149"/>
      <c r="W26" s="149"/>
      <c r="X26" s="145"/>
      <c r="Y26" s="151"/>
      <c r="Z26" s="147"/>
      <c r="AA26" s="149"/>
      <c r="AB26" s="149"/>
      <c r="AC26" s="150"/>
      <c r="AD26" s="74"/>
      <c r="AE26" s="89"/>
      <c r="AF26" s="74"/>
      <c r="AG26" s="75"/>
      <c r="AH26" s="75"/>
      <c r="AI26" s="264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21" customFormat="1" ht="27.75" customHeight="1" thickBot="1">
      <c r="A27" s="224" t="s">
        <v>53</v>
      </c>
      <c r="B27" s="152"/>
      <c r="C27" s="153" t="s">
        <v>54</v>
      </c>
      <c r="D27" s="59">
        <f>SUM(L27,R27,X27,AD27)</f>
        <v>0</v>
      </c>
      <c r="E27" s="154">
        <v>1</v>
      </c>
      <c r="F27" s="61">
        <f>M27+S27+Y27+AE27</f>
        <v>6</v>
      </c>
      <c r="G27" s="62">
        <f t="shared" si="0"/>
        <v>60</v>
      </c>
      <c r="H27" s="59">
        <f t="shared" si="1"/>
        <v>0</v>
      </c>
      <c r="I27" s="59">
        <f t="shared" si="2"/>
        <v>60</v>
      </c>
      <c r="J27" s="59">
        <f t="shared" si="3"/>
        <v>0</v>
      </c>
      <c r="K27" s="59">
        <f t="shared" si="4"/>
        <v>0</v>
      </c>
      <c r="L27" s="138"/>
      <c r="M27" s="139">
        <v>6</v>
      </c>
      <c r="N27" s="140"/>
      <c r="O27" s="137">
        <v>4</v>
      </c>
      <c r="P27" s="137"/>
      <c r="Q27" s="155"/>
      <c r="R27" s="140"/>
      <c r="S27" s="139"/>
      <c r="T27" s="140"/>
      <c r="U27" s="137"/>
      <c r="V27" s="137"/>
      <c r="W27" s="137"/>
      <c r="X27" s="156"/>
      <c r="Y27" s="157"/>
      <c r="Z27" s="140"/>
      <c r="AA27" s="137"/>
      <c r="AB27" s="137"/>
      <c r="AC27" s="158"/>
      <c r="AD27" s="159"/>
      <c r="AE27" s="160"/>
      <c r="AF27" s="161"/>
      <c r="AG27" s="162"/>
      <c r="AH27" s="163"/>
      <c r="AI27" s="265"/>
      <c r="AK27" s="233"/>
      <c r="AL27" s="233"/>
      <c r="AM27" s="233"/>
      <c r="AN27" s="233"/>
      <c r="AO27" s="233"/>
      <c r="AP27" s="233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68" customFormat="1" ht="27.75" customHeight="1" thickBot="1">
      <c r="A28" s="353" t="s">
        <v>55</v>
      </c>
      <c r="B28" s="353"/>
      <c r="C28" s="353"/>
      <c r="D28" s="164">
        <f aca="true" t="shared" si="5" ref="D28:AI28">SUM(D11:D27)</f>
        <v>6</v>
      </c>
      <c r="E28" s="164">
        <f t="shared" si="5"/>
        <v>5</v>
      </c>
      <c r="F28" s="164">
        <f t="shared" si="5"/>
        <v>39</v>
      </c>
      <c r="G28" s="164">
        <f t="shared" si="5"/>
        <v>345</v>
      </c>
      <c r="H28" s="164">
        <f>SUM(H11:H27)</f>
        <v>135</v>
      </c>
      <c r="I28" s="164">
        <f t="shared" si="5"/>
        <v>150</v>
      </c>
      <c r="J28" s="164">
        <f t="shared" si="5"/>
        <v>60</v>
      </c>
      <c r="K28" s="164">
        <f t="shared" si="5"/>
        <v>0</v>
      </c>
      <c r="L28" s="165">
        <f t="shared" si="5"/>
        <v>5</v>
      </c>
      <c r="M28" s="164">
        <f t="shared" si="5"/>
        <v>32</v>
      </c>
      <c r="N28" s="164">
        <f t="shared" si="5"/>
        <v>7</v>
      </c>
      <c r="O28" s="164">
        <f t="shared" si="5"/>
        <v>8</v>
      </c>
      <c r="P28" s="164">
        <f t="shared" si="5"/>
        <v>4</v>
      </c>
      <c r="Q28" s="164">
        <f t="shared" si="5"/>
        <v>0</v>
      </c>
      <c r="R28" s="164">
        <f t="shared" si="5"/>
        <v>1</v>
      </c>
      <c r="S28" s="164">
        <f t="shared" si="5"/>
        <v>7</v>
      </c>
      <c r="T28" s="164">
        <f t="shared" si="5"/>
        <v>2</v>
      </c>
      <c r="U28" s="164">
        <f t="shared" si="5"/>
        <v>2</v>
      </c>
      <c r="V28" s="164">
        <f t="shared" si="5"/>
        <v>0</v>
      </c>
      <c r="W28" s="164">
        <f t="shared" si="5"/>
        <v>0</v>
      </c>
      <c r="X28" s="164">
        <f t="shared" si="5"/>
        <v>0</v>
      </c>
      <c r="Y28" s="164">
        <f t="shared" si="5"/>
        <v>0</v>
      </c>
      <c r="Z28" s="164">
        <f t="shared" si="5"/>
        <v>0</v>
      </c>
      <c r="AA28" s="164">
        <f t="shared" si="5"/>
        <v>0</v>
      </c>
      <c r="AB28" s="164">
        <f t="shared" si="5"/>
        <v>0</v>
      </c>
      <c r="AC28" s="164">
        <f t="shared" si="5"/>
        <v>0</v>
      </c>
      <c r="AD28" s="164">
        <f t="shared" si="5"/>
        <v>0</v>
      </c>
      <c r="AE28" s="164">
        <f t="shared" si="5"/>
        <v>0</v>
      </c>
      <c r="AF28" s="164">
        <f t="shared" si="5"/>
        <v>0</v>
      </c>
      <c r="AG28" s="164">
        <f t="shared" si="5"/>
        <v>0</v>
      </c>
      <c r="AH28" s="164">
        <f t="shared" si="5"/>
        <v>0</v>
      </c>
      <c r="AI28" s="166">
        <f t="shared" si="5"/>
        <v>0</v>
      </c>
      <c r="AK28" s="167"/>
      <c r="AL28" s="167"/>
      <c r="AM28" s="167"/>
      <c r="AN28" s="167"/>
      <c r="AO28" s="167"/>
      <c r="AP28" s="167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9" customFormat="1" ht="27.75" customHeight="1">
      <c r="A29" s="342" t="s">
        <v>56</v>
      </c>
      <c r="B29" s="343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4"/>
      <c r="AE29" s="344"/>
      <c r="AF29" s="344"/>
      <c r="AG29" s="344"/>
      <c r="AH29" s="344"/>
      <c r="AI29" s="344"/>
      <c r="AJ29" s="10"/>
      <c r="AK29" s="263"/>
      <c r="AL29" s="263"/>
      <c r="AM29" s="263"/>
      <c r="AN29" s="263"/>
      <c r="AO29" s="263"/>
      <c r="AP29" s="263"/>
      <c r="AQ29" s="10"/>
      <c r="AR29" s="10"/>
      <c r="AS29" s="10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97" customFormat="1" ht="54.75" customHeight="1">
      <c r="A30" s="219">
        <v>1</v>
      </c>
      <c r="B30" s="94"/>
      <c r="C30" s="95" t="s">
        <v>57</v>
      </c>
      <c r="D30" s="59">
        <f aca="true" t="shared" si="6" ref="D30:D37">SUM(L30,R30,X30,AD30)</f>
        <v>1</v>
      </c>
      <c r="E30" s="96"/>
      <c r="F30" s="61">
        <f aca="true" t="shared" si="7" ref="F30:F39">M30+S30+Y30+AE30</f>
        <v>3</v>
      </c>
      <c r="G30" s="232">
        <f aca="true" t="shared" si="8" ref="G30:G39">SUM(H30:K30)</f>
        <v>30</v>
      </c>
      <c r="H30" s="237">
        <f aca="true" t="shared" si="9" ref="H30:H39">(N30+T30+Z30+AF30)*15</f>
        <v>15</v>
      </c>
      <c r="I30" s="237">
        <f aca="true" t="shared" si="10" ref="I30:I39">(O30+U30+AA30+AG30)*15</f>
        <v>0</v>
      </c>
      <c r="J30" s="237">
        <f aca="true" t="shared" si="11" ref="J30:J39">(P30+V30+AB30+AH30)*15</f>
        <v>15</v>
      </c>
      <c r="K30" s="59">
        <f aca="true" t="shared" si="12" ref="K30:K39">(Q30+W30+AC30+AI30)*15</f>
        <v>0</v>
      </c>
      <c r="L30" s="169"/>
      <c r="M30" s="170"/>
      <c r="N30" s="171"/>
      <c r="O30" s="96"/>
      <c r="P30" s="96"/>
      <c r="Q30" s="170"/>
      <c r="R30" s="169">
        <v>1</v>
      </c>
      <c r="S30" s="170">
        <v>3</v>
      </c>
      <c r="T30" s="171">
        <v>1</v>
      </c>
      <c r="U30" s="96"/>
      <c r="V30" s="96">
        <v>1</v>
      </c>
      <c r="W30" s="170"/>
      <c r="X30" s="169"/>
      <c r="Y30" s="170"/>
      <c r="Z30" s="171"/>
      <c r="AA30" s="96"/>
      <c r="AB30" s="96"/>
      <c r="AC30" s="172"/>
      <c r="AD30" s="109"/>
      <c r="AE30" s="110"/>
      <c r="AF30" s="111"/>
      <c r="AG30" s="112"/>
      <c r="AH30" s="112"/>
      <c r="AI30" s="266"/>
      <c r="HG30" s="98"/>
      <c r="HH30" s="98"/>
      <c r="HI30" s="98"/>
      <c r="HJ30" s="98"/>
      <c r="HK30" s="98"/>
      <c r="HL30" s="98"/>
      <c r="HM30" s="98"/>
      <c r="HN30" s="98"/>
      <c r="HO30" s="98"/>
      <c r="HP30" s="98"/>
      <c r="HQ30" s="98"/>
      <c r="HR30" s="98"/>
      <c r="HS30" s="98"/>
      <c r="HT30" s="98"/>
      <c r="HU30" s="98"/>
      <c r="HV30" s="98"/>
      <c r="HW30" s="98"/>
      <c r="HX30" s="98"/>
      <c r="HY30" s="98"/>
      <c r="HZ30" s="98"/>
      <c r="IA30" s="98"/>
      <c r="IB30" s="98"/>
      <c r="IC30" s="98"/>
      <c r="ID30" s="98"/>
      <c r="IE30" s="98"/>
      <c r="IF30" s="98"/>
      <c r="IG30" s="98"/>
      <c r="IH30" s="98"/>
      <c r="II30" s="98"/>
      <c r="IJ30" s="98"/>
      <c r="IK30" s="98"/>
      <c r="IL30" s="98"/>
      <c r="IM30" s="98"/>
      <c r="IN30" s="98"/>
      <c r="IO30" s="98"/>
      <c r="IP30" s="98"/>
      <c r="IQ30" s="98"/>
      <c r="IR30" s="98"/>
      <c r="IS30" s="98"/>
      <c r="IT30" s="98"/>
      <c r="IU30" s="98"/>
      <c r="IV30" s="98"/>
    </row>
    <row r="31" spans="1:256" s="21" customFormat="1" ht="27.75" customHeight="1">
      <c r="A31" s="218">
        <v>2</v>
      </c>
      <c r="B31" s="116"/>
      <c r="C31" s="117" t="s">
        <v>58</v>
      </c>
      <c r="D31" s="59">
        <f t="shared" si="6"/>
        <v>1</v>
      </c>
      <c r="E31" s="59"/>
      <c r="F31" s="61">
        <f t="shared" si="7"/>
        <v>4</v>
      </c>
      <c r="G31" s="232">
        <f t="shared" si="8"/>
        <v>30</v>
      </c>
      <c r="H31" s="237">
        <f t="shared" si="9"/>
        <v>15</v>
      </c>
      <c r="I31" s="237">
        <f t="shared" si="10"/>
        <v>0</v>
      </c>
      <c r="J31" s="237">
        <f t="shared" si="11"/>
        <v>15</v>
      </c>
      <c r="K31" s="59">
        <f t="shared" si="12"/>
        <v>0</v>
      </c>
      <c r="L31" s="63"/>
      <c r="M31" s="64"/>
      <c r="N31" s="65"/>
      <c r="O31" s="66"/>
      <c r="P31" s="66"/>
      <c r="Q31" s="64"/>
      <c r="R31" s="63">
        <v>1</v>
      </c>
      <c r="S31" s="64">
        <v>4</v>
      </c>
      <c r="T31" s="65">
        <v>1</v>
      </c>
      <c r="U31" s="66"/>
      <c r="V31" s="66">
        <v>1</v>
      </c>
      <c r="W31" s="64"/>
      <c r="X31" s="63"/>
      <c r="Y31" s="64"/>
      <c r="Z31" s="65"/>
      <c r="AA31" s="66"/>
      <c r="AB31" s="66"/>
      <c r="AC31" s="121"/>
      <c r="AD31" s="173"/>
      <c r="AE31" s="73"/>
      <c r="AF31" s="74"/>
      <c r="AG31" s="75"/>
      <c r="AH31" s="75"/>
      <c r="AI31" s="26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229" customFormat="1" ht="27.75" customHeight="1">
      <c r="A32" s="227">
        <v>3</v>
      </c>
      <c r="B32" s="228"/>
      <c r="C32" s="175" t="s">
        <v>59</v>
      </c>
      <c r="D32" s="59">
        <f t="shared" si="6"/>
        <v>0</v>
      </c>
      <c r="E32" s="66">
        <v>1</v>
      </c>
      <c r="F32" s="61">
        <f t="shared" si="7"/>
        <v>9</v>
      </c>
      <c r="G32" s="232">
        <f t="shared" si="8"/>
        <v>60</v>
      </c>
      <c r="H32" s="237">
        <f t="shared" si="9"/>
        <v>0</v>
      </c>
      <c r="I32" s="237">
        <f t="shared" si="10"/>
        <v>0</v>
      </c>
      <c r="J32" s="237">
        <f t="shared" si="11"/>
        <v>0</v>
      </c>
      <c r="K32" s="59">
        <f t="shared" si="12"/>
        <v>60</v>
      </c>
      <c r="L32" s="176"/>
      <c r="M32" s="177"/>
      <c r="N32" s="178"/>
      <c r="O32" s="179"/>
      <c r="P32" s="179"/>
      <c r="Q32" s="177"/>
      <c r="R32" s="176"/>
      <c r="S32" s="177">
        <v>9</v>
      </c>
      <c r="T32" s="178"/>
      <c r="U32" s="179"/>
      <c r="V32" s="179"/>
      <c r="W32" s="177">
        <v>4</v>
      </c>
      <c r="X32" s="176"/>
      <c r="Y32" s="177"/>
      <c r="Z32" s="178"/>
      <c r="AA32" s="179"/>
      <c r="AB32" s="179"/>
      <c r="AC32" s="180"/>
      <c r="AD32" s="72"/>
      <c r="AE32" s="89"/>
      <c r="AF32" s="74"/>
      <c r="AG32" s="75"/>
      <c r="AH32" s="75"/>
      <c r="AI32" s="261"/>
      <c r="HG32" s="230"/>
      <c r="HH32" s="230"/>
      <c r="HI32" s="230"/>
      <c r="HJ32" s="230"/>
      <c r="HK32" s="230"/>
      <c r="HL32" s="230"/>
      <c r="HM32" s="230"/>
      <c r="HN32" s="230"/>
      <c r="HO32" s="230"/>
      <c r="HP32" s="230"/>
      <c r="HQ32" s="230"/>
      <c r="HR32" s="230"/>
      <c r="HS32" s="230"/>
      <c r="HT32" s="230"/>
      <c r="HU32" s="230"/>
      <c r="HV32" s="230"/>
      <c r="HW32" s="230"/>
      <c r="HX32" s="230"/>
      <c r="HY32" s="230"/>
      <c r="HZ32" s="230"/>
      <c r="IA32" s="230"/>
      <c r="IB32" s="230"/>
      <c r="IC32" s="230"/>
      <c r="ID32" s="230"/>
      <c r="IE32" s="230"/>
      <c r="IF32" s="230"/>
      <c r="IG32" s="230"/>
      <c r="IH32" s="230"/>
      <c r="II32" s="230"/>
      <c r="IJ32" s="230"/>
      <c r="IK32" s="230"/>
      <c r="IL32" s="230"/>
      <c r="IM32" s="230"/>
      <c r="IN32" s="230"/>
      <c r="IO32" s="230"/>
      <c r="IP32" s="230"/>
      <c r="IQ32" s="230"/>
      <c r="IR32" s="230"/>
      <c r="IS32" s="230"/>
      <c r="IT32" s="230"/>
      <c r="IU32" s="230"/>
      <c r="IV32" s="230"/>
    </row>
    <row r="33" spans="1:256" s="21" customFormat="1" ht="27.75" customHeight="1">
      <c r="A33" s="218">
        <v>4</v>
      </c>
      <c r="B33" s="174"/>
      <c r="C33" s="182" t="s">
        <v>60</v>
      </c>
      <c r="D33" s="59">
        <f t="shared" si="6"/>
        <v>1</v>
      </c>
      <c r="E33" s="183"/>
      <c r="F33" s="61">
        <f t="shared" si="7"/>
        <v>3</v>
      </c>
      <c r="G33" s="232">
        <f t="shared" si="8"/>
        <v>15</v>
      </c>
      <c r="H33" s="237">
        <f t="shared" si="9"/>
        <v>15</v>
      </c>
      <c r="I33" s="237">
        <f t="shared" si="10"/>
        <v>0</v>
      </c>
      <c r="J33" s="237">
        <f t="shared" si="11"/>
        <v>0</v>
      </c>
      <c r="K33" s="59">
        <f t="shared" si="12"/>
        <v>0</v>
      </c>
      <c r="L33" s="184"/>
      <c r="M33" s="146"/>
      <c r="N33" s="185"/>
      <c r="O33" s="186"/>
      <c r="P33" s="186"/>
      <c r="Q33" s="149"/>
      <c r="R33" s="184"/>
      <c r="S33" s="146"/>
      <c r="T33" s="187"/>
      <c r="U33" s="186"/>
      <c r="V33" s="186"/>
      <c r="W33" s="150"/>
      <c r="X33" s="187">
        <v>1</v>
      </c>
      <c r="Y33" s="146">
        <v>3</v>
      </c>
      <c r="Z33" s="187">
        <v>1</v>
      </c>
      <c r="AA33" s="186"/>
      <c r="AB33" s="186"/>
      <c r="AC33" s="188"/>
      <c r="AD33" s="72"/>
      <c r="AE33" s="189"/>
      <c r="AF33" s="190"/>
      <c r="AG33" s="75"/>
      <c r="AH33" s="75"/>
      <c r="AI33" s="261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21" customFormat="1" ht="27.75" customHeight="1">
      <c r="A34" s="224">
        <v>5</v>
      </c>
      <c r="B34" s="181"/>
      <c r="C34" s="182" t="s">
        <v>61</v>
      </c>
      <c r="D34" s="59">
        <f t="shared" si="6"/>
        <v>0</v>
      </c>
      <c r="E34" s="192">
        <v>1</v>
      </c>
      <c r="F34" s="61">
        <f t="shared" si="7"/>
        <v>3</v>
      </c>
      <c r="G34" s="62">
        <f t="shared" si="8"/>
        <v>15</v>
      </c>
      <c r="H34" s="59">
        <f t="shared" si="9"/>
        <v>0</v>
      </c>
      <c r="I34" s="59">
        <f t="shared" si="10"/>
        <v>15</v>
      </c>
      <c r="J34" s="59">
        <f t="shared" si="11"/>
        <v>0</v>
      </c>
      <c r="K34" s="59">
        <f t="shared" si="12"/>
        <v>0</v>
      </c>
      <c r="L34" s="184"/>
      <c r="M34" s="146"/>
      <c r="N34" s="185"/>
      <c r="O34" s="186"/>
      <c r="P34" s="186"/>
      <c r="Q34" s="149"/>
      <c r="R34" s="184"/>
      <c r="S34" s="146"/>
      <c r="T34" s="187"/>
      <c r="U34" s="186"/>
      <c r="V34" s="186"/>
      <c r="W34" s="150"/>
      <c r="X34" s="187"/>
      <c r="Y34" s="269">
        <v>3</v>
      </c>
      <c r="Z34" s="187"/>
      <c r="AA34" s="186">
        <v>1</v>
      </c>
      <c r="AB34" s="186"/>
      <c r="AC34" s="188"/>
      <c r="AD34" s="72"/>
      <c r="AE34" s="189"/>
      <c r="AF34" s="190"/>
      <c r="AG34" s="75"/>
      <c r="AH34" s="75"/>
      <c r="AI34" s="261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21" customFormat="1" ht="27.75" customHeight="1">
      <c r="A35" s="224">
        <v>6</v>
      </c>
      <c r="B35" s="191"/>
      <c r="C35" s="182" t="s">
        <v>62</v>
      </c>
      <c r="D35" s="59">
        <f t="shared" si="6"/>
        <v>0</v>
      </c>
      <c r="E35" s="192">
        <v>1</v>
      </c>
      <c r="F35" s="61">
        <f t="shared" si="7"/>
        <v>2</v>
      </c>
      <c r="G35" s="62">
        <f t="shared" si="8"/>
        <v>15</v>
      </c>
      <c r="H35" s="59">
        <f t="shared" si="9"/>
        <v>0</v>
      </c>
      <c r="I35" s="59">
        <f t="shared" si="10"/>
        <v>15</v>
      </c>
      <c r="J35" s="59">
        <f t="shared" si="11"/>
        <v>0</v>
      </c>
      <c r="K35" s="59">
        <f t="shared" si="12"/>
        <v>0</v>
      </c>
      <c r="L35" s="184"/>
      <c r="M35" s="146"/>
      <c r="N35" s="185"/>
      <c r="O35" s="186"/>
      <c r="P35" s="186"/>
      <c r="Q35" s="149"/>
      <c r="R35" s="184"/>
      <c r="S35" s="146"/>
      <c r="T35" s="187"/>
      <c r="U35" s="186"/>
      <c r="V35" s="186"/>
      <c r="W35" s="150"/>
      <c r="X35" s="187"/>
      <c r="Y35" s="146">
        <v>2</v>
      </c>
      <c r="Z35" s="187"/>
      <c r="AA35" s="186">
        <v>1</v>
      </c>
      <c r="AB35" s="186"/>
      <c r="AC35" s="188"/>
      <c r="AD35" s="72"/>
      <c r="AE35" s="189"/>
      <c r="AF35" s="190"/>
      <c r="AG35" s="75"/>
      <c r="AH35" s="75"/>
      <c r="AI35" s="261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21" customFormat="1" ht="27.75" customHeight="1">
      <c r="A36" s="224">
        <v>7</v>
      </c>
      <c r="B36" s="191"/>
      <c r="C36" s="182" t="s">
        <v>63</v>
      </c>
      <c r="D36" s="59">
        <f t="shared" si="6"/>
        <v>1</v>
      </c>
      <c r="E36" s="192"/>
      <c r="F36" s="61">
        <f t="shared" si="7"/>
        <v>5</v>
      </c>
      <c r="G36" s="62">
        <f t="shared" si="8"/>
        <v>30</v>
      </c>
      <c r="H36" s="59">
        <f t="shared" si="9"/>
        <v>15</v>
      </c>
      <c r="I36" s="59">
        <f t="shared" si="10"/>
        <v>15</v>
      </c>
      <c r="J36" s="59">
        <f t="shared" si="11"/>
        <v>0</v>
      </c>
      <c r="K36" s="59">
        <f t="shared" si="12"/>
        <v>0</v>
      </c>
      <c r="L36" s="184"/>
      <c r="M36" s="146"/>
      <c r="N36" s="185"/>
      <c r="O36" s="186"/>
      <c r="P36" s="186"/>
      <c r="Q36" s="149"/>
      <c r="R36" s="184"/>
      <c r="S36" s="146"/>
      <c r="T36" s="187"/>
      <c r="U36" s="186"/>
      <c r="V36" s="186"/>
      <c r="W36" s="150"/>
      <c r="X36" s="187"/>
      <c r="Y36" s="146"/>
      <c r="Z36" s="187"/>
      <c r="AA36" s="186"/>
      <c r="AB36" s="186"/>
      <c r="AC36" s="188"/>
      <c r="AD36" s="72">
        <v>1</v>
      </c>
      <c r="AE36" s="270">
        <v>5</v>
      </c>
      <c r="AF36" s="190">
        <v>1</v>
      </c>
      <c r="AG36" s="75">
        <v>1</v>
      </c>
      <c r="AH36" s="75"/>
      <c r="AI36" s="261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21" customFormat="1" ht="40.5">
      <c r="A37" s="225">
        <v>8</v>
      </c>
      <c r="B37" s="191"/>
      <c r="C37" s="242" t="s">
        <v>103</v>
      </c>
      <c r="D37" s="59">
        <f t="shared" si="6"/>
        <v>1</v>
      </c>
      <c r="E37" s="192"/>
      <c r="F37" s="61">
        <f t="shared" si="7"/>
        <v>3</v>
      </c>
      <c r="G37" s="62">
        <f t="shared" si="8"/>
        <v>15</v>
      </c>
      <c r="H37" s="59">
        <f t="shared" si="9"/>
        <v>15</v>
      </c>
      <c r="I37" s="59">
        <f t="shared" si="10"/>
        <v>0</v>
      </c>
      <c r="J37" s="59">
        <f t="shared" si="11"/>
        <v>0</v>
      </c>
      <c r="K37" s="59">
        <f t="shared" si="12"/>
        <v>0</v>
      </c>
      <c r="L37" s="184"/>
      <c r="M37" s="146"/>
      <c r="N37" s="185"/>
      <c r="O37" s="186"/>
      <c r="P37" s="186"/>
      <c r="Q37" s="149"/>
      <c r="R37" s="184"/>
      <c r="S37" s="146"/>
      <c r="T37" s="187"/>
      <c r="U37" s="186"/>
      <c r="V37" s="186"/>
      <c r="W37" s="150"/>
      <c r="X37" s="187">
        <v>1</v>
      </c>
      <c r="Y37" s="146">
        <v>3</v>
      </c>
      <c r="Z37" s="187">
        <v>1</v>
      </c>
      <c r="AA37" s="186"/>
      <c r="AB37" s="186"/>
      <c r="AC37" s="188"/>
      <c r="AD37" s="72"/>
      <c r="AE37" s="189"/>
      <c r="AF37" s="190"/>
      <c r="AG37" s="75"/>
      <c r="AH37" s="75"/>
      <c r="AI37" s="261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21" customFormat="1" ht="26.25" customHeight="1">
      <c r="A38" s="225">
        <v>9</v>
      </c>
      <c r="B38" s="191"/>
      <c r="C38" s="182" t="s">
        <v>64</v>
      </c>
      <c r="D38" s="59">
        <f>SUM(L38,R38,Y38,AD38)</f>
        <v>1</v>
      </c>
      <c r="E38" s="183"/>
      <c r="F38" s="61">
        <f t="shared" si="7"/>
        <v>4</v>
      </c>
      <c r="G38" s="62">
        <f t="shared" si="8"/>
        <v>30</v>
      </c>
      <c r="H38" s="59">
        <f t="shared" si="9"/>
        <v>30</v>
      </c>
      <c r="I38" s="59">
        <f t="shared" si="10"/>
        <v>0</v>
      </c>
      <c r="J38" s="59">
        <f t="shared" si="11"/>
        <v>0</v>
      </c>
      <c r="K38" s="59">
        <f t="shared" si="12"/>
        <v>0</v>
      </c>
      <c r="L38" s="184"/>
      <c r="M38" s="146"/>
      <c r="N38" s="185"/>
      <c r="O38" s="186"/>
      <c r="P38" s="186"/>
      <c r="Q38" s="149"/>
      <c r="R38" s="184"/>
      <c r="S38" s="146"/>
      <c r="T38" s="187"/>
      <c r="U38" s="186"/>
      <c r="V38" s="186"/>
      <c r="W38" s="150"/>
      <c r="Y38" s="146"/>
      <c r="Z38" s="149"/>
      <c r="AA38" s="231"/>
      <c r="AB38" s="187"/>
      <c r="AC38" s="188"/>
      <c r="AD38" s="72">
        <v>1</v>
      </c>
      <c r="AE38" s="270">
        <v>4</v>
      </c>
      <c r="AF38" s="190">
        <v>2</v>
      </c>
      <c r="AG38" s="75"/>
      <c r="AH38" s="75"/>
      <c r="AI38" s="261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21" customFormat="1" ht="27.75" customHeight="1">
      <c r="A39" s="225" t="s">
        <v>89</v>
      </c>
      <c r="B39" s="191"/>
      <c r="C39" s="202" t="s">
        <v>96</v>
      </c>
      <c r="D39" s="300">
        <f>SUM(L39,R39,X39,AD39)</f>
        <v>1</v>
      </c>
      <c r="E39" s="338"/>
      <c r="F39" s="311">
        <f t="shared" si="7"/>
        <v>3</v>
      </c>
      <c r="G39" s="314">
        <f t="shared" si="8"/>
        <v>30</v>
      </c>
      <c r="H39" s="338">
        <f t="shared" si="9"/>
        <v>30</v>
      </c>
      <c r="I39" s="338">
        <f t="shared" si="10"/>
        <v>0</v>
      </c>
      <c r="J39" s="338">
        <f t="shared" si="11"/>
        <v>0</v>
      </c>
      <c r="K39" s="306">
        <f t="shared" si="12"/>
        <v>0</v>
      </c>
      <c r="L39" s="296"/>
      <c r="M39" s="275"/>
      <c r="N39" s="277"/>
      <c r="O39" s="286"/>
      <c r="P39" s="286"/>
      <c r="Q39" s="293"/>
      <c r="R39" s="296">
        <v>1</v>
      </c>
      <c r="S39" s="275">
        <v>3</v>
      </c>
      <c r="T39" s="277">
        <v>2</v>
      </c>
      <c r="U39" s="286"/>
      <c r="V39" s="286"/>
      <c r="W39" s="293"/>
      <c r="X39" s="292"/>
      <c r="Y39" s="275"/>
      <c r="Z39" s="277"/>
      <c r="AA39" s="286"/>
      <c r="AB39" s="286"/>
      <c r="AC39" s="289"/>
      <c r="AD39" s="326"/>
      <c r="AE39" s="318"/>
      <c r="AF39" s="320"/>
      <c r="AG39" s="280"/>
      <c r="AH39" s="280"/>
      <c r="AI39" s="316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229" customFormat="1" ht="27.75" customHeight="1">
      <c r="A40" s="227" t="s">
        <v>90</v>
      </c>
      <c r="B40" s="228"/>
      <c r="C40" s="202" t="s">
        <v>97</v>
      </c>
      <c r="D40" s="337"/>
      <c r="E40" s="339"/>
      <c r="F40" s="340"/>
      <c r="G40" s="331"/>
      <c r="H40" s="339"/>
      <c r="I40" s="339"/>
      <c r="J40" s="339"/>
      <c r="K40" s="335"/>
      <c r="L40" s="334"/>
      <c r="M40" s="332"/>
      <c r="N40" s="333"/>
      <c r="O40" s="324"/>
      <c r="P40" s="324"/>
      <c r="Q40" s="328"/>
      <c r="R40" s="334"/>
      <c r="S40" s="332"/>
      <c r="T40" s="333"/>
      <c r="U40" s="324"/>
      <c r="V40" s="324"/>
      <c r="W40" s="328"/>
      <c r="X40" s="329"/>
      <c r="Y40" s="330"/>
      <c r="Z40" s="331"/>
      <c r="AA40" s="323"/>
      <c r="AB40" s="324"/>
      <c r="AC40" s="325"/>
      <c r="AD40" s="327"/>
      <c r="AE40" s="319"/>
      <c r="AF40" s="321"/>
      <c r="AG40" s="322"/>
      <c r="AH40" s="322"/>
      <c r="AI40" s="317"/>
      <c r="HG40" s="230"/>
      <c r="HH40" s="230"/>
      <c r="HI40" s="230"/>
      <c r="HJ40" s="230"/>
      <c r="HK40" s="230"/>
      <c r="HL40" s="230"/>
      <c r="HM40" s="230"/>
      <c r="HN40" s="230"/>
      <c r="HO40" s="230"/>
      <c r="HP40" s="230"/>
      <c r="HQ40" s="230"/>
      <c r="HR40" s="230"/>
      <c r="HS40" s="230"/>
      <c r="HT40" s="230"/>
      <c r="HU40" s="230"/>
      <c r="HV40" s="230"/>
      <c r="HW40" s="230"/>
      <c r="HX40" s="230"/>
      <c r="HY40" s="230"/>
      <c r="HZ40" s="230"/>
      <c r="IA40" s="230"/>
      <c r="IB40" s="230"/>
      <c r="IC40" s="230"/>
      <c r="ID40" s="230"/>
      <c r="IE40" s="230"/>
      <c r="IF40" s="230"/>
      <c r="IG40" s="230"/>
      <c r="IH40" s="230"/>
      <c r="II40" s="230"/>
      <c r="IJ40" s="230"/>
      <c r="IK40" s="230"/>
      <c r="IL40" s="230"/>
      <c r="IM40" s="230"/>
      <c r="IN40" s="230"/>
      <c r="IO40" s="230"/>
      <c r="IP40" s="230"/>
      <c r="IQ40" s="230"/>
      <c r="IR40" s="230"/>
      <c r="IS40" s="230"/>
      <c r="IT40" s="230"/>
      <c r="IU40" s="230"/>
      <c r="IV40" s="230"/>
    </row>
    <row r="41" spans="1:256" s="21" customFormat="1" ht="40.5">
      <c r="A41" s="225" t="s">
        <v>91</v>
      </c>
      <c r="B41" s="191"/>
      <c r="C41" s="242" t="s">
        <v>104</v>
      </c>
      <c r="D41" s="300">
        <f>SUM(L41,R41,X41,AD41)</f>
        <v>1</v>
      </c>
      <c r="E41" s="338"/>
      <c r="F41" s="311">
        <f>M41+S41+Y41+AE41</f>
        <v>3</v>
      </c>
      <c r="G41" s="314">
        <f>SUM(H41:K41)</f>
        <v>30</v>
      </c>
      <c r="H41" s="338">
        <f>(N41+T41+Z41+AF41)*15</f>
        <v>30</v>
      </c>
      <c r="I41" s="338">
        <f>(O41+U41+AA41+AG41)*15</f>
        <v>0</v>
      </c>
      <c r="J41" s="338">
        <f>(P41+V41+AB41+AH41)*15</f>
        <v>0</v>
      </c>
      <c r="K41" s="306">
        <f>(Q41+W41+AC41+AI41)*15</f>
        <v>0</v>
      </c>
      <c r="L41" s="296"/>
      <c r="M41" s="275"/>
      <c r="N41" s="277"/>
      <c r="O41" s="286"/>
      <c r="P41" s="286"/>
      <c r="Q41" s="293"/>
      <c r="R41" s="296"/>
      <c r="S41" s="275"/>
      <c r="T41" s="277"/>
      <c r="U41" s="286"/>
      <c r="V41" s="286"/>
      <c r="W41" s="293"/>
      <c r="X41" s="292">
        <v>1</v>
      </c>
      <c r="Y41" s="275">
        <v>3</v>
      </c>
      <c r="Z41" s="277">
        <v>2</v>
      </c>
      <c r="AA41" s="286"/>
      <c r="AB41" s="286"/>
      <c r="AC41" s="289"/>
      <c r="AD41" s="326"/>
      <c r="AE41" s="318"/>
      <c r="AF41" s="320"/>
      <c r="AG41" s="280"/>
      <c r="AH41" s="280"/>
      <c r="AI41" s="316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21" customFormat="1" ht="40.5">
      <c r="A42" s="225" t="s">
        <v>92</v>
      </c>
      <c r="B42" s="191"/>
      <c r="C42" s="242" t="s">
        <v>110</v>
      </c>
      <c r="D42" s="337"/>
      <c r="E42" s="339"/>
      <c r="F42" s="340"/>
      <c r="G42" s="331"/>
      <c r="H42" s="339"/>
      <c r="I42" s="339"/>
      <c r="J42" s="339"/>
      <c r="K42" s="335"/>
      <c r="L42" s="334"/>
      <c r="M42" s="332"/>
      <c r="N42" s="333"/>
      <c r="O42" s="324"/>
      <c r="P42" s="324"/>
      <c r="Q42" s="328"/>
      <c r="R42" s="334"/>
      <c r="S42" s="332"/>
      <c r="T42" s="333"/>
      <c r="U42" s="324"/>
      <c r="V42" s="324"/>
      <c r="W42" s="328"/>
      <c r="X42" s="329"/>
      <c r="Y42" s="330"/>
      <c r="Z42" s="331"/>
      <c r="AA42" s="323"/>
      <c r="AB42" s="324"/>
      <c r="AC42" s="325"/>
      <c r="AD42" s="327"/>
      <c r="AE42" s="319"/>
      <c r="AF42" s="321"/>
      <c r="AG42" s="322"/>
      <c r="AH42" s="322"/>
      <c r="AI42" s="317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21" customFormat="1" ht="27.75" customHeight="1">
      <c r="A43" s="225" t="s">
        <v>93</v>
      </c>
      <c r="B43" s="191"/>
      <c r="C43" s="182" t="s">
        <v>109</v>
      </c>
      <c r="D43" s="300">
        <f>SUM(L43,R43,X43,AD43)</f>
        <v>1</v>
      </c>
      <c r="E43" s="338"/>
      <c r="F43" s="311">
        <f>M43+S43+Y43+AE43</f>
        <v>4</v>
      </c>
      <c r="G43" s="314">
        <f>SUM(H43:K43)</f>
        <v>15</v>
      </c>
      <c r="H43" s="338">
        <f>(N43+T43+Z43+AF43)*15</f>
        <v>15</v>
      </c>
      <c r="I43" s="338">
        <f>(O43+U43+AA43+AG43)*15</f>
        <v>0</v>
      </c>
      <c r="J43" s="338">
        <f>(P43+V43+AB43+AH43)*15</f>
        <v>0</v>
      </c>
      <c r="K43" s="306">
        <f>(Q43+W43+AC43+AI43)*15</f>
        <v>0</v>
      </c>
      <c r="L43" s="296"/>
      <c r="M43" s="275"/>
      <c r="N43" s="277"/>
      <c r="O43" s="286"/>
      <c r="P43" s="286"/>
      <c r="Q43" s="293"/>
      <c r="R43" s="296"/>
      <c r="S43" s="275"/>
      <c r="T43" s="277"/>
      <c r="U43" s="286"/>
      <c r="V43" s="286"/>
      <c r="W43" s="293"/>
      <c r="X43" s="292"/>
      <c r="Y43" s="275"/>
      <c r="Z43" s="277"/>
      <c r="AA43" s="286"/>
      <c r="AB43" s="286"/>
      <c r="AC43" s="289"/>
      <c r="AD43" s="326">
        <v>1</v>
      </c>
      <c r="AE43" s="318">
        <v>4</v>
      </c>
      <c r="AF43" s="320">
        <v>1</v>
      </c>
      <c r="AG43" s="280"/>
      <c r="AH43" s="280"/>
      <c r="AI43" s="316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21" customFormat="1" ht="41.25" thickBot="1">
      <c r="A44" s="225" t="s">
        <v>94</v>
      </c>
      <c r="B44" s="191"/>
      <c r="C44" s="242" t="s">
        <v>49</v>
      </c>
      <c r="D44" s="337"/>
      <c r="E44" s="339"/>
      <c r="F44" s="340"/>
      <c r="G44" s="331"/>
      <c r="H44" s="339"/>
      <c r="I44" s="339"/>
      <c r="J44" s="339"/>
      <c r="K44" s="335"/>
      <c r="L44" s="334"/>
      <c r="M44" s="332"/>
      <c r="N44" s="333"/>
      <c r="O44" s="324"/>
      <c r="P44" s="324"/>
      <c r="Q44" s="328"/>
      <c r="R44" s="334"/>
      <c r="S44" s="332"/>
      <c r="T44" s="333"/>
      <c r="U44" s="324"/>
      <c r="V44" s="324"/>
      <c r="W44" s="328"/>
      <c r="X44" s="329"/>
      <c r="Y44" s="330"/>
      <c r="Z44" s="331"/>
      <c r="AA44" s="323"/>
      <c r="AB44" s="324"/>
      <c r="AC44" s="325"/>
      <c r="AD44" s="327"/>
      <c r="AE44" s="319"/>
      <c r="AF44" s="321"/>
      <c r="AG44" s="322"/>
      <c r="AH44" s="322"/>
      <c r="AI44" s="317"/>
      <c r="AK44" s="233"/>
      <c r="AL44" s="233"/>
      <c r="AM44" s="233"/>
      <c r="AN44" s="233"/>
      <c r="AO44" s="233"/>
      <c r="AP44" s="233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68" customFormat="1" ht="27.75" customHeight="1" thickBot="1">
      <c r="A45" s="353" t="s">
        <v>55</v>
      </c>
      <c r="B45" s="353"/>
      <c r="C45" s="353"/>
      <c r="D45" s="193">
        <f aca="true" t="shared" si="13" ref="D45:AI45">SUM(D30:D44)</f>
        <v>9</v>
      </c>
      <c r="E45" s="193">
        <f t="shared" si="13"/>
        <v>3</v>
      </c>
      <c r="F45" s="193">
        <f t="shared" si="13"/>
        <v>46</v>
      </c>
      <c r="G45" s="240">
        <f t="shared" si="13"/>
        <v>315</v>
      </c>
      <c r="H45" s="240">
        <f t="shared" si="13"/>
        <v>180</v>
      </c>
      <c r="I45" s="193">
        <f t="shared" si="13"/>
        <v>45</v>
      </c>
      <c r="J45" s="193">
        <f t="shared" si="13"/>
        <v>30</v>
      </c>
      <c r="K45" s="193">
        <f t="shared" si="13"/>
        <v>60</v>
      </c>
      <c r="L45" s="194">
        <f t="shared" si="13"/>
        <v>0</v>
      </c>
      <c r="M45" s="164">
        <f t="shared" si="13"/>
        <v>0</v>
      </c>
      <c r="N45" s="195">
        <f t="shared" si="13"/>
        <v>0</v>
      </c>
      <c r="O45" s="193">
        <f t="shared" si="13"/>
        <v>0</v>
      </c>
      <c r="P45" s="193">
        <f t="shared" si="13"/>
        <v>0</v>
      </c>
      <c r="Q45" s="193">
        <f t="shared" si="13"/>
        <v>0</v>
      </c>
      <c r="R45" s="194">
        <f t="shared" si="13"/>
        <v>3</v>
      </c>
      <c r="S45" s="164">
        <f t="shared" si="13"/>
        <v>19</v>
      </c>
      <c r="T45" s="195">
        <f t="shared" si="13"/>
        <v>4</v>
      </c>
      <c r="U45" s="193">
        <f t="shared" si="13"/>
        <v>0</v>
      </c>
      <c r="V45" s="193">
        <f t="shared" si="13"/>
        <v>2</v>
      </c>
      <c r="W45" s="196">
        <f t="shared" si="13"/>
        <v>4</v>
      </c>
      <c r="X45" s="193">
        <f t="shared" si="13"/>
        <v>3</v>
      </c>
      <c r="Y45" s="164">
        <f t="shared" si="13"/>
        <v>14</v>
      </c>
      <c r="Z45" s="195">
        <f t="shared" si="13"/>
        <v>4</v>
      </c>
      <c r="AA45" s="193">
        <f t="shared" si="13"/>
        <v>2</v>
      </c>
      <c r="AB45" s="193">
        <f t="shared" si="13"/>
        <v>0</v>
      </c>
      <c r="AC45" s="196">
        <f t="shared" si="13"/>
        <v>0</v>
      </c>
      <c r="AD45" s="197">
        <f t="shared" si="13"/>
        <v>3</v>
      </c>
      <c r="AE45" s="198">
        <f t="shared" si="13"/>
        <v>13</v>
      </c>
      <c r="AF45" s="199">
        <f t="shared" si="13"/>
        <v>4</v>
      </c>
      <c r="AG45" s="199">
        <f t="shared" si="13"/>
        <v>1</v>
      </c>
      <c r="AH45" s="200">
        <f t="shared" si="13"/>
        <v>0</v>
      </c>
      <c r="AI45" s="267">
        <f t="shared" si="13"/>
        <v>0</v>
      </c>
      <c r="AK45" s="167"/>
      <c r="AL45" s="167"/>
      <c r="AM45" s="167"/>
      <c r="AN45" s="167"/>
      <c r="AO45" s="167"/>
      <c r="AP45" s="167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9" customFormat="1" ht="27.75" customHeight="1">
      <c r="A46" s="342" t="s">
        <v>98</v>
      </c>
      <c r="B46" s="343"/>
      <c r="C46" s="343"/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  <c r="S46" s="343"/>
      <c r="T46" s="343"/>
      <c r="U46" s="343"/>
      <c r="V46" s="343"/>
      <c r="W46" s="343"/>
      <c r="X46" s="343"/>
      <c r="Y46" s="343"/>
      <c r="Z46" s="343"/>
      <c r="AA46" s="343"/>
      <c r="AB46" s="343"/>
      <c r="AC46" s="343"/>
      <c r="AD46" s="344"/>
      <c r="AE46" s="344"/>
      <c r="AF46" s="344"/>
      <c r="AG46" s="344"/>
      <c r="AH46" s="344"/>
      <c r="AI46" s="344"/>
      <c r="AJ46" s="10"/>
      <c r="AK46" s="263"/>
      <c r="AL46" s="263"/>
      <c r="AM46" s="263"/>
      <c r="AN46" s="263"/>
      <c r="AO46" s="263"/>
      <c r="AP46" s="263"/>
      <c r="AQ46" s="10"/>
      <c r="AR46" s="10"/>
      <c r="AS46" s="10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21" customFormat="1" ht="27.75" customHeight="1">
      <c r="A47" s="218">
        <v>1</v>
      </c>
      <c r="B47" s="116"/>
      <c r="C47" s="117" t="s">
        <v>65</v>
      </c>
      <c r="D47" s="59">
        <f>SUM(L47,R47,X47,AD47)</f>
        <v>0</v>
      </c>
      <c r="E47" s="59">
        <v>1</v>
      </c>
      <c r="F47" s="236">
        <f>M47+S47+Y47+AE47</f>
        <v>2</v>
      </c>
      <c r="G47" s="232">
        <f>SUM(H47:K47)</f>
        <v>15</v>
      </c>
      <c r="H47" s="237">
        <f aca="true" t="shared" si="14" ref="H47:K50">(N47+T47+Z47+AF47)*15</f>
        <v>0</v>
      </c>
      <c r="I47" s="59">
        <f t="shared" si="14"/>
        <v>15</v>
      </c>
      <c r="J47" s="59">
        <f t="shared" si="14"/>
        <v>0</v>
      </c>
      <c r="K47" s="59">
        <f t="shared" si="14"/>
        <v>0</v>
      </c>
      <c r="L47" s="63"/>
      <c r="M47" s="64"/>
      <c r="N47" s="65"/>
      <c r="O47" s="66"/>
      <c r="P47" s="66"/>
      <c r="Q47" s="64"/>
      <c r="R47" s="63"/>
      <c r="S47" s="64">
        <v>2</v>
      </c>
      <c r="T47" s="65"/>
      <c r="U47" s="66">
        <v>1</v>
      </c>
      <c r="V47" s="66"/>
      <c r="W47" s="121"/>
      <c r="X47" s="63"/>
      <c r="Y47" s="64"/>
      <c r="Z47" s="65"/>
      <c r="AA47" s="66"/>
      <c r="AB47" s="66"/>
      <c r="AC47" s="121"/>
      <c r="AD47" s="72"/>
      <c r="AE47" s="73"/>
      <c r="AF47" s="74"/>
      <c r="AG47" s="75"/>
      <c r="AH47" s="75"/>
      <c r="AI47" s="261"/>
      <c r="AL47" s="16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21" customFormat="1" ht="27.75" customHeight="1">
      <c r="A48" s="218">
        <v>2</v>
      </c>
      <c r="B48" s="116"/>
      <c r="C48" s="202" t="s">
        <v>66</v>
      </c>
      <c r="D48" s="59"/>
      <c r="E48" s="59">
        <v>1</v>
      </c>
      <c r="F48" s="236">
        <f>M48+S48+Y48+AE48</f>
        <v>12</v>
      </c>
      <c r="G48" s="232">
        <f>SUM(H48:K48)</f>
        <v>225</v>
      </c>
      <c r="H48" s="237">
        <f t="shared" si="14"/>
        <v>0</v>
      </c>
      <c r="I48" s="59">
        <f t="shared" si="14"/>
        <v>0</v>
      </c>
      <c r="J48" s="59">
        <f t="shared" si="14"/>
        <v>0</v>
      </c>
      <c r="K48" s="59">
        <f t="shared" si="14"/>
        <v>225</v>
      </c>
      <c r="L48" s="63"/>
      <c r="M48" s="64"/>
      <c r="N48" s="65"/>
      <c r="O48" s="66"/>
      <c r="P48" s="66"/>
      <c r="Q48" s="64"/>
      <c r="R48" s="63"/>
      <c r="S48" s="64"/>
      <c r="T48" s="65"/>
      <c r="U48" s="66"/>
      <c r="V48" s="66"/>
      <c r="W48" s="121"/>
      <c r="X48" s="63"/>
      <c r="Y48" s="64">
        <v>8</v>
      </c>
      <c r="Z48" s="65"/>
      <c r="AA48" s="66"/>
      <c r="AB48" s="66"/>
      <c r="AC48" s="121">
        <v>10</v>
      </c>
      <c r="AD48" s="74"/>
      <c r="AE48" s="73">
        <v>4</v>
      </c>
      <c r="AF48" s="74"/>
      <c r="AG48" s="75"/>
      <c r="AH48" s="75"/>
      <c r="AI48" s="261">
        <v>5</v>
      </c>
      <c r="AK48" s="233"/>
      <c r="AL48" s="233"/>
      <c r="AM48" s="233"/>
      <c r="AN48" s="233"/>
      <c r="AO48" s="233"/>
      <c r="AP48" s="233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21" customFormat="1" ht="27.75" customHeight="1">
      <c r="A49" s="218">
        <v>3</v>
      </c>
      <c r="B49" s="116"/>
      <c r="C49" s="117" t="s">
        <v>67</v>
      </c>
      <c r="D49" s="59">
        <f>SUM(L49,R49,X49,AD49)</f>
        <v>0</v>
      </c>
      <c r="E49" s="59">
        <v>2</v>
      </c>
      <c r="F49" s="236">
        <f>M49+S49+Y49+AE49</f>
        <v>6</v>
      </c>
      <c r="G49" s="232">
        <f>SUM(H49:K49)</f>
        <v>30</v>
      </c>
      <c r="H49" s="237">
        <f t="shared" si="14"/>
        <v>0</v>
      </c>
      <c r="I49" s="59">
        <f t="shared" si="14"/>
        <v>30</v>
      </c>
      <c r="J49" s="59">
        <f t="shared" si="14"/>
        <v>0</v>
      </c>
      <c r="K49" s="59">
        <f t="shared" si="14"/>
        <v>0</v>
      </c>
      <c r="L49" s="63"/>
      <c r="M49" s="64"/>
      <c r="N49" s="65"/>
      <c r="O49" s="66"/>
      <c r="P49" s="66"/>
      <c r="Q49" s="64"/>
      <c r="R49" s="63"/>
      <c r="S49" s="64"/>
      <c r="T49" s="65"/>
      <c r="U49" s="66"/>
      <c r="V49" s="66"/>
      <c r="W49" s="121"/>
      <c r="X49" s="63"/>
      <c r="Y49" s="64">
        <v>3</v>
      </c>
      <c r="Z49" s="65"/>
      <c r="AA49" s="66">
        <v>1</v>
      </c>
      <c r="AB49" s="66"/>
      <c r="AC49" s="121"/>
      <c r="AD49" s="74"/>
      <c r="AE49" s="73">
        <v>3</v>
      </c>
      <c r="AF49" s="74"/>
      <c r="AG49" s="75">
        <v>1</v>
      </c>
      <c r="AH49" s="75"/>
      <c r="AI49" s="261"/>
      <c r="AK49" s="167"/>
      <c r="AL49" s="167"/>
      <c r="AM49" s="167"/>
      <c r="AN49" s="167"/>
      <c r="AO49" s="167"/>
      <c r="AP49" s="167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21" customFormat="1" ht="27.75" customHeight="1" thickBot="1">
      <c r="A50" s="218">
        <v>4</v>
      </c>
      <c r="B50" s="116"/>
      <c r="C50" s="202" t="s">
        <v>68</v>
      </c>
      <c r="D50" s="59">
        <f>SUM(L50,R50,X50,AD50)</f>
        <v>0</v>
      </c>
      <c r="E50" s="59">
        <v>2</v>
      </c>
      <c r="F50" s="236">
        <f>M50+S50+Y50+AE50</f>
        <v>15</v>
      </c>
      <c r="G50" s="232">
        <f>SUM(H50:K50)</f>
        <v>90</v>
      </c>
      <c r="H50" s="237">
        <f t="shared" si="14"/>
        <v>0</v>
      </c>
      <c r="I50" s="59">
        <f t="shared" si="14"/>
        <v>0</v>
      </c>
      <c r="J50" s="59">
        <f t="shared" si="14"/>
        <v>0</v>
      </c>
      <c r="K50" s="59">
        <f t="shared" si="14"/>
        <v>90</v>
      </c>
      <c r="L50" s="63"/>
      <c r="M50" s="64"/>
      <c r="N50" s="65"/>
      <c r="O50" s="66"/>
      <c r="P50" s="66"/>
      <c r="Q50" s="64"/>
      <c r="R50" s="63"/>
      <c r="S50" s="64"/>
      <c r="T50" s="65"/>
      <c r="U50" s="66"/>
      <c r="V50" s="66"/>
      <c r="W50" s="121"/>
      <c r="X50" s="63"/>
      <c r="Y50" s="64">
        <v>5</v>
      </c>
      <c r="Z50" s="65"/>
      <c r="AA50" s="66"/>
      <c r="AB50" s="66"/>
      <c r="AC50" s="121">
        <v>2</v>
      </c>
      <c r="AD50" s="74"/>
      <c r="AE50" s="73">
        <v>10</v>
      </c>
      <c r="AF50" s="74"/>
      <c r="AG50" s="75"/>
      <c r="AH50" s="75"/>
      <c r="AI50" s="261">
        <v>4</v>
      </c>
      <c r="AK50" s="263"/>
      <c r="AL50" s="263"/>
      <c r="AM50" s="263"/>
      <c r="AN50" s="263"/>
      <c r="AO50" s="263"/>
      <c r="AP50" s="263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68" customFormat="1" ht="27.75" customHeight="1" thickBot="1">
      <c r="A51" s="371" t="s">
        <v>55</v>
      </c>
      <c r="B51" s="371"/>
      <c r="C51" s="371"/>
      <c r="D51" s="203">
        <f aca="true" t="shared" si="15" ref="D51:AI51">SUM(D47:D50)</f>
        <v>0</v>
      </c>
      <c r="E51" s="203">
        <f t="shared" si="15"/>
        <v>6</v>
      </c>
      <c r="F51" s="238">
        <f t="shared" si="15"/>
        <v>35</v>
      </c>
      <c r="G51" s="238">
        <f t="shared" si="15"/>
        <v>360</v>
      </c>
      <c r="H51" s="238">
        <f t="shared" si="15"/>
        <v>0</v>
      </c>
      <c r="I51" s="203">
        <f t="shared" si="15"/>
        <v>45</v>
      </c>
      <c r="J51" s="203">
        <f t="shared" si="15"/>
        <v>0</v>
      </c>
      <c r="K51" s="203">
        <f t="shared" si="15"/>
        <v>315</v>
      </c>
      <c r="L51" s="203">
        <f t="shared" si="15"/>
        <v>0</v>
      </c>
      <c r="M51" s="203">
        <f t="shared" si="15"/>
        <v>0</v>
      </c>
      <c r="N51" s="203">
        <f t="shared" si="15"/>
        <v>0</v>
      </c>
      <c r="O51" s="203">
        <f t="shared" si="15"/>
        <v>0</v>
      </c>
      <c r="P51" s="203">
        <f t="shared" si="15"/>
        <v>0</v>
      </c>
      <c r="Q51" s="203">
        <f t="shared" si="15"/>
        <v>0</v>
      </c>
      <c r="R51" s="203">
        <f t="shared" si="15"/>
        <v>0</v>
      </c>
      <c r="S51" s="203">
        <f t="shared" si="15"/>
        <v>2</v>
      </c>
      <c r="T51" s="203">
        <f t="shared" si="15"/>
        <v>0</v>
      </c>
      <c r="U51" s="203">
        <f t="shared" si="15"/>
        <v>1</v>
      </c>
      <c r="V51" s="203">
        <f t="shared" si="15"/>
        <v>0</v>
      </c>
      <c r="W51" s="203">
        <f t="shared" si="15"/>
        <v>0</v>
      </c>
      <c r="X51" s="203">
        <f t="shared" si="15"/>
        <v>0</v>
      </c>
      <c r="Y51" s="203">
        <f t="shared" si="15"/>
        <v>16</v>
      </c>
      <c r="Z51" s="203">
        <f t="shared" si="15"/>
        <v>0</v>
      </c>
      <c r="AA51" s="203">
        <f t="shared" si="15"/>
        <v>1</v>
      </c>
      <c r="AB51" s="203">
        <f t="shared" si="15"/>
        <v>0</v>
      </c>
      <c r="AC51" s="203">
        <f t="shared" si="15"/>
        <v>12</v>
      </c>
      <c r="AD51" s="203">
        <f t="shared" si="15"/>
        <v>0</v>
      </c>
      <c r="AE51" s="203">
        <f t="shared" si="15"/>
        <v>17</v>
      </c>
      <c r="AF51" s="203">
        <f t="shared" si="15"/>
        <v>0</v>
      </c>
      <c r="AG51" s="203">
        <f t="shared" si="15"/>
        <v>1</v>
      </c>
      <c r="AH51" s="203">
        <f t="shared" si="15"/>
        <v>0</v>
      </c>
      <c r="AI51" s="268">
        <f t="shared" si="15"/>
        <v>9</v>
      </c>
      <c r="AK51" s="233"/>
      <c r="AL51" s="233"/>
      <c r="AM51" s="233"/>
      <c r="AN51" s="233"/>
      <c r="AO51" s="233"/>
      <c r="AP51" s="233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168" customFormat="1" ht="27.75" customHeight="1" thickBot="1" thickTop="1">
      <c r="A52" s="361" t="s">
        <v>69</v>
      </c>
      <c r="B52" s="362"/>
      <c r="C52" s="363"/>
      <c r="D52" s="204">
        <f aca="true" t="shared" si="16" ref="D52:AI52">SUM(D28+D45+D51)</f>
        <v>15</v>
      </c>
      <c r="E52" s="239">
        <f t="shared" si="16"/>
        <v>14</v>
      </c>
      <c r="F52" s="239">
        <f t="shared" si="16"/>
        <v>120</v>
      </c>
      <c r="G52" s="239">
        <f t="shared" si="16"/>
        <v>1020</v>
      </c>
      <c r="H52" s="239">
        <f t="shared" si="16"/>
        <v>315</v>
      </c>
      <c r="I52" s="204">
        <f t="shared" si="16"/>
        <v>240</v>
      </c>
      <c r="J52" s="204">
        <f t="shared" si="16"/>
        <v>90</v>
      </c>
      <c r="K52" s="204">
        <f t="shared" si="16"/>
        <v>375</v>
      </c>
      <c r="L52" s="204">
        <f t="shared" si="16"/>
        <v>5</v>
      </c>
      <c r="M52" s="239">
        <f t="shared" si="16"/>
        <v>32</v>
      </c>
      <c r="N52" s="204">
        <f t="shared" si="16"/>
        <v>7</v>
      </c>
      <c r="O52" s="204">
        <f t="shared" si="16"/>
        <v>8</v>
      </c>
      <c r="P52" s="204">
        <f t="shared" si="16"/>
        <v>4</v>
      </c>
      <c r="Q52" s="204">
        <f t="shared" si="16"/>
        <v>0</v>
      </c>
      <c r="R52" s="204">
        <f t="shared" si="16"/>
        <v>4</v>
      </c>
      <c r="S52" s="239">
        <f t="shared" si="16"/>
        <v>28</v>
      </c>
      <c r="T52" s="204">
        <f t="shared" si="16"/>
        <v>6</v>
      </c>
      <c r="U52" s="204">
        <f t="shared" si="16"/>
        <v>3</v>
      </c>
      <c r="V52" s="204">
        <f t="shared" si="16"/>
        <v>2</v>
      </c>
      <c r="W52" s="204">
        <f t="shared" si="16"/>
        <v>4</v>
      </c>
      <c r="X52" s="204">
        <f t="shared" si="16"/>
        <v>3</v>
      </c>
      <c r="Y52" s="239">
        <f t="shared" si="16"/>
        <v>30</v>
      </c>
      <c r="Z52" s="204">
        <f t="shared" si="16"/>
        <v>4</v>
      </c>
      <c r="AA52" s="204">
        <f t="shared" si="16"/>
        <v>3</v>
      </c>
      <c r="AB52" s="204">
        <f t="shared" si="16"/>
        <v>0</v>
      </c>
      <c r="AC52" s="204">
        <f t="shared" si="16"/>
        <v>12</v>
      </c>
      <c r="AD52" s="204">
        <f t="shared" si="16"/>
        <v>3</v>
      </c>
      <c r="AE52" s="239">
        <f t="shared" si="16"/>
        <v>30</v>
      </c>
      <c r="AF52" s="204">
        <f t="shared" si="16"/>
        <v>4</v>
      </c>
      <c r="AG52" s="204">
        <f t="shared" si="16"/>
        <v>2</v>
      </c>
      <c r="AH52" s="204">
        <f t="shared" si="16"/>
        <v>0</v>
      </c>
      <c r="AI52" s="262">
        <f t="shared" si="16"/>
        <v>9</v>
      </c>
      <c r="AK52" s="167"/>
      <c r="AL52" s="167"/>
      <c r="AM52" s="167"/>
      <c r="AN52" s="167"/>
      <c r="AO52" s="167"/>
      <c r="AP52" s="167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19" customFormat="1" ht="27.75" customHeight="1" thickTop="1">
      <c r="A53" s="368" t="s">
        <v>70</v>
      </c>
      <c r="B53" s="369"/>
      <c r="C53" s="369"/>
      <c r="D53" s="369"/>
      <c r="E53" s="369"/>
      <c r="F53" s="369"/>
      <c r="G53" s="369"/>
      <c r="H53" s="369"/>
      <c r="I53" s="369"/>
      <c r="J53" s="369"/>
      <c r="K53" s="369"/>
      <c r="L53" s="369"/>
      <c r="M53" s="369"/>
      <c r="N53" s="369"/>
      <c r="O53" s="369"/>
      <c r="P53" s="369"/>
      <c r="Q53" s="369"/>
      <c r="R53" s="369"/>
      <c r="S53" s="369"/>
      <c r="T53" s="369"/>
      <c r="U53" s="369"/>
      <c r="V53" s="369"/>
      <c r="W53" s="369"/>
      <c r="X53" s="369"/>
      <c r="Y53" s="369"/>
      <c r="Z53" s="369"/>
      <c r="AA53" s="369"/>
      <c r="AB53" s="369"/>
      <c r="AC53" s="369"/>
      <c r="AD53" s="370"/>
      <c r="AE53" s="370"/>
      <c r="AF53" s="370"/>
      <c r="AG53" s="370"/>
      <c r="AH53" s="370"/>
      <c r="AI53" s="370"/>
      <c r="AJ53" s="10"/>
      <c r="AK53" s="263"/>
      <c r="AL53" s="263"/>
      <c r="AM53" s="263"/>
      <c r="AN53" s="263"/>
      <c r="AO53" s="263"/>
      <c r="AP53" s="263"/>
      <c r="AQ53" s="10"/>
      <c r="AR53" s="10"/>
      <c r="AS53" s="10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21" customFormat="1" ht="40.5">
      <c r="A54" s="218">
        <v>1</v>
      </c>
      <c r="B54" s="87"/>
      <c r="C54" s="205" t="s">
        <v>71</v>
      </c>
      <c r="D54" s="59">
        <f aca="true" t="shared" si="17" ref="D54:D62">SUM(L54,R54,X54,AD54)</f>
        <v>1</v>
      </c>
      <c r="E54" s="59"/>
      <c r="F54" s="61">
        <f aca="true" t="shared" si="18" ref="F54:F62">M54+S54+Y54+AE54</f>
        <v>4</v>
      </c>
      <c r="G54" s="62">
        <f aca="true" t="shared" si="19" ref="G54:G62">SUM(H54:K54)</f>
        <v>30</v>
      </c>
      <c r="H54" s="59">
        <f aca="true" t="shared" si="20" ref="H54:H62">(N54+T54+Z54+AF54)*15</f>
        <v>15</v>
      </c>
      <c r="I54" s="59">
        <f aca="true" t="shared" si="21" ref="I54:I62">(O54+U54+AA54+AG54)*15</f>
        <v>15</v>
      </c>
      <c r="J54" s="59">
        <f aca="true" t="shared" si="22" ref="J54:J62">(P54+V54+AB54+AH54)*15</f>
        <v>0</v>
      </c>
      <c r="K54" s="59">
        <f aca="true" t="shared" si="23" ref="K54:K62">(Q54+W54+AC54+AI54)*15</f>
        <v>0</v>
      </c>
      <c r="L54" s="68"/>
      <c r="M54" s="92"/>
      <c r="N54" s="93"/>
      <c r="O54" s="59"/>
      <c r="P54" s="59"/>
      <c r="Q54" s="92"/>
      <c r="R54" s="68">
        <v>1</v>
      </c>
      <c r="S54" s="92">
        <v>4</v>
      </c>
      <c r="T54" s="93">
        <v>1</v>
      </c>
      <c r="U54" s="59">
        <v>1</v>
      </c>
      <c r="V54" s="59"/>
      <c r="W54" s="92"/>
      <c r="X54" s="68"/>
      <c r="Y54" s="92"/>
      <c r="Z54" s="93"/>
      <c r="AA54" s="59"/>
      <c r="AB54" s="59"/>
      <c r="AC54" s="71"/>
      <c r="AD54" s="68"/>
      <c r="AE54" s="92"/>
      <c r="AF54" s="93"/>
      <c r="AG54" s="59"/>
      <c r="AH54" s="59"/>
      <c r="AI54" s="71"/>
      <c r="AK54" s="167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21" customFormat="1" ht="40.5">
      <c r="A55" s="218">
        <v>2</v>
      </c>
      <c r="B55" s="116"/>
      <c r="C55" s="206" t="s">
        <v>72</v>
      </c>
      <c r="D55" s="59">
        <f t="shared" si="17"/>
        <v>1</v>
      </c>
      <c r="E55" s="59"/>
      <c r="F55" s="61">
        <f t="shared" si="18"/>
        <v>2</v>
      </c>
      <c r="G55" s="62">
        <f t="shared" si="19"/>
        <v>30</v>
      </c>
      <c r="H55" s="59">
        <f t="shared" si="20"/>
        <v>30</v>
      </c>
      <c r="I55" s="59">
        <f t="shared" si="21"/>
        <v>0</v>
      </c>
      <c r="J55" s="59">
        <f t="shared" si="22"/>
        <v>0</v>
      </c>
      <c r="K55" s="59">
        <f t="shared" si="23"/>
        <v>0</v>
      </c>
      <c r="L55" s="63"/>
      <c r="M55" s="64"/>
      <c r="N55" s="65"/>
      <c r="O55" s="66"/>
      <c r="P55" s="66"/>
      <c r="Q55" s="64"/>
      <c r="R55" s="63">
        <v>1</v>
      </c>
      <c r="S55" s="64">
        <v>2</v>
      </c>
      <c r="T55" s="65">
        <v>2</v>
      </c>
      <c r="U55" s="66"/>
      <c r="V55" s="66"/>
      <c r="W55" s="64"/>
      <c r="X55" s="63"/>
      <c r="Y55" s="64"/>
      <c r="Z55" s="65"/>
      <c r="AA55" s="66"/>
      <c r="AB55" s="66"/>
      <c r="AC55" s="121"/>
      <c r="AD55" s="63"/>
      <c r="AE55" s="64"/>
      <c r="AF55" s="65"/>
      <c r="AG55" s="66"/>
      <c r="AH55" s="66"/>
      <c r="AI55" s="121"/>
      <c r="AK55" s="167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21" customFormat="1" ht="27.75" customHeight="1">
      <c r="A56" s="218">
        <v>3</v>
      </c>
      <c r="B56" s="116"/>
      <c r="C56" s="117" t="s">
        <v>73</v>
      </c>
      <c r="D56" s="59">
        <f t="shared" si="17"/>
        <v>0</v>
      </c>
      <c r="E56" s="59">
        <v>1</v>
      </c>
      <c r="F56" s="61">
        <f t="shared" si="18"/>
        <v>4</v>
      </c>
      <c r="G56" s="62">
        <f t="shared" si="19"/>
        <v>15</v>
      </c>
      <c r="H56" s="59">
        <f t="shared" si="20"/>
        <v>15</v>
      </c>
      <c r="I56" s="59">
        <f t="shared" si="21"/>
        <v>0</v>
      </c>
      <c r="J56" s="59">
        <f t="shared" si="22"/>
        <v>0</v>
      </c>
      <c r="K56" s="59">
        <f t="shared" si="23"/>
        <v>0</v>
      </c>
      <c r="L56" s="63"/>
      <c r="M56" s="64"/>
      <c r="N56" s="65"/>
      <c r="O56" s="66"/>
      <c r="P56" s="66"/>
      <c r="Q56" s="64"/>
      <c r="R56" s="63"/>
      <c r="S56" s="64"/>
      <c r="T56" s="65"/>
      <c r="U56" s="66"/>
      <c r="V56" s="66"/>
      <c r="W56" s="64"/>
      <c r="X56" s="63"/>
      <c r="Y56" s="64"/>
      <c r="Z56" s="65"/>
      <c r="AA56" s="66"/>
      <c r="AB56" s="66"/>
      <c r="AC56" s="121"/>
      <c r="AD56" s="63"/>
      <c r="AE56" s="253">
        <v>4</v>
      </c>
      <c r="AF56" s="65">
        <v>1</v>
      </c>
      <c r="AG56" s="66"/>
      <c r="AH56" s="66"/>
      <c r="AI56" s="121"/>
      <c r="AK56" s="167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21" customFormat="1" ht="27.75" customHeight="1">
      <c r="A57" s="218">
        <v>4</v>
      </c>
      <c r="B57" s="116"/>
      <c r="C57" s="117" t="s">
        <v>74</v>
      </c>
      <c r="D57" s="59">
        <f t="shared" si="17"/>
        <v>1</v>
      </c>
      <c r="E57" s="59"/>
      <c r="F57" s="61">
        <f t="shared" si="18"/>
        <v>1</v>
      </c>
      <c r="G57" s="62">
        <f t="shared" si="19"/>
        <v>15</v>
      </c>
      <c r="H57" s="59">
        <f t="shared" si="20"/>
        <v>15</v>
      </c>
      <c r="I57" s="59">
        <f t="shared" si="21"/>
        <v>0</v>
      </c>
      <c r="J57" s="59">
        <f t="shared" si="22"/>
        <v>0</v>
      </c>
      <c r="K57" s="59">
        <f t="shared" si="23"/>
        <v>0</v>
      </c>
      <c r="L57" s="63"/>
      <c r="M57" s="64"/>
      <c r="N57" s="65"/>
      <c r="O57" s="66"/>
      <c r="P57" s="66"/>
      <c r="Q57" s="64"/>
      <c r="R57" s="63">
        <v>1</v>
      </c>
      <c r="S57" s="64">
        <v>1</v>
      </c>
      <c r="T57" s="65">
        <v>1</v>
      </c>
      <c r="U57" s="66"/>
      <c r="V57" s="66"/>
      <c r="W57" s="64"/>
      <c r="X57" s="63"/>
      <c r="Y57" s="64"/>
      <c r="Z57" s="65"/>
      <c r="AA57" s="66"/>
      <c r="AB57" s="66"/>
      <c r="AC57" s="121"/>
      <c r="AD57" s="63"/>
      <c r="AE57" s="64"/>
      <c r="AF57" s="65"/>
      <c r="AG57" s="66"/>
      <c r="AH57" s="66"/>
      <c r="AI57" s="121"/>
      <c r="AK57" s="16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21" customFormat="1" ht="27.75" customHeight="1">
      <c r="A58" s="218" t="s">
        <v>122</v>
      </c>
      <c r="B58" s="116"/>
      <c r="C58" s="117" t="s">
        <v>75</v>
      </c>
      <c r="D58" s="59">
        <f t="shared" si="17"/>
        <v>0</v>
      </c>
      <c r="E58" s="59">
        <v>1</v>
      </c>
      <c r="F58" s="61">
        <f t="shared" si="18"/>
        <v>9</v>
      </c>
      <c r="G58" s="62">
        <f>SUM(H58:K58)</f>
        <v>90</v>
      </c>
      <c r="H58" s="59">
        <f t="shared" si="20"/>
        <v>0</v>
      </c>
      <c r="I58" s="59">
        <f t="shared" si="21"/>
        <v>0</v>
      </c>
      <c r="J58" s="59">
        <f t="shared" si="22"/>
        <v>0</v>
      </c>
      <c r="K58" s="59">
        <f t="shared" si="23"/>
        <v>90</v>
      </c>
      <c r="L58" s="63"/>
      <c r="M58" s="64"/>
      <c r="N58" s="65"/>
      <c r="O58" s="66"/>
      <c r="P58" s="66"/>
      <c r="Q58" s="64"/>
      <c r="R58" s="63"/>
      <c r="S58" s="64">
        <v>9</v>
      </c>
      <c r="T58" s="65"/>
      <c r="U58" s="66"/>
      <c r="V58" s="66"/>
      <c r="W58" s="64">
        <v>6</v>
      </c>
      <c r="X58" s="63"/>
      <c r="Y58" s="64"/>
      <c r="Z58" s="65"/>
      <c r="AA58" s="66"/>
      <c r="AB58" s="66"/>
      <c r="AC58" s="121"/>
      <c r="AD58" s="63"/>
      <c r="AE58" s="64"/>
      <c r="AF58" s="65"/>
      <c r="AG58" s="66"/>
      <c r="AH58" s="66"/>
      <c r="AI58" s="121"/>
      <c r="AL58" s="233"/>
      <c r="AM58" s="233"/>
      <c r="AN58" s="233"/>
      <c r="AO58" s="233"/>
      <c r="AP58" s="233"/>
      <c r="AQ58" s="233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21" customFormat="1" ht="27.75" customHeight="1">
      <c r="A59" s="218" t="s">
        <v>114</v>
      </c>
      <c r="B59" s="116"/>
      <c r="C59" s="117" t="s">
        <v>76</v>
      </c>
      <c r="D59" s="59">
        <f t="shared" si="17"/>
        <v>1</v>
      </c>
      <c r="E59" s="59"/>
      <c r="F59" s="61">
        <f t="shared" si="18"/>
        <v>3</v>
      </c>
      <c r="G59" s="62">
        <f t="shared" si="19"/>
        <v>15</v>
      </c>
      <c r="H59" s="59">
        <f t="shared" si="20"/>
        <v>15</v>
      </c>
      <c r="I59" s="59">
        <f t="shared" si="21"/>
        <v>0</v>
      </c>
      <c r="J59" s="59">
        <f t="shared" si="22"/>
        <v>0</v>
      </c>
      <c r="K59" s="59">
        <f t="shared" si="23"/>
        <v>0</v>
      </c>
      <c r="L59" s="63"/>
      <c r="M59" s="64"/>
      <c r="N59" s="65"/>
      <c r="O59" s="66"/>
      <c r="P59" s="66"/>
      <c r="Q59" s="64"/>
      <c r="R59" s="63"/>
      <c r="S59" s="64"/>
      <c r="T59" s="65"/>
      <c r="U59" s="66"/>
      <c r="V59" s="66"/>
      <c r="W59" s="64"/>
      <c r="X59" s="63">
        <v>1</v>
      </c>
      <c r="Y59" s="64">
        <v>3</v>
      </c>
      <c r="Z59" s="65">
        <v>1</v>
      </c>
      <c r="AA59" s="66"/>
      <c r="AB59" s="66"/>
      <c r="AC59" s="121"/>
      <c r="AD59" s="63"/>
      <c r="AE59" s="64"/>
      <c r="AF59" s="65"/>
      <c r="AG59" s="66"/>
      <c r="AH59" s="66"/>
      <c r="AI59" s="121"/>
      <c r="AL59" s="167"/>
      <c r="AM59" s="167"/>
      <c r="AN59" s="167"/>
      <c r="AO59" s="167"/>
      <c r="AP59" s="167"/>
      <c r="AQ59" s="167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21" customFormat="1" ht="27.75" customHeight="1">
      <c r="A60" s="218" t="s">
        <v>115</v>
      </c>
      <c r="B60" s="116"/>
      <c r="C60" s="117" t="s">
        <v>77</v>
      </c>
      <c r="D60" s="59">
        <f t="shared" si="17"/>
        <v>1</v>
      </c>
      <c r="E60" s="59"/>
      <c r="F60" s="61">
        <f t="shared" si="18"/>
        <v>4</v>
      </c>
      <c r="G60" s="62">
        <f t="shared" si="19"/>
        <v>15</v>
      </c>
      <c r="H60" s="59">
        <f t="shared" si="20"/>
        <v>15</v>
      </c>
      <c r="I60" s="59">
        <f t="shared" si="21"/>
        <v>0</v>
      </c>
      <c r="J60" s="59">
        <f t="shared" si="22"/>
        <v>0</v>
      </c>
      <c r="K60" s="59">
        <f t="shared" si="23"/>
        <v>0</v>
      </c>
      <c r="L60" s="63"/>
      <c r="M60" s="64"/>
      <c r="N60" s="65"/>
      <c r="O60" s="66"/>
      <c r="P60" s="66"/>
      <c r="Q60" s="64"/>
      <c r="R60" s="63"/>
      <c r="S60" s="64"/>
      <c r="T60" s="65"/>
      <c r="U60" s="66"/>
      <c r="V60" s="66"/>
      <c r="W60" s="64"/>
      <c r="X60" s="63">
        <v>1</v>
      </c>
      <c r="Y60" s="253">
        <v>4</v>
      </c>
      <c r="Z60" s="65">
        <v>1</v>
      </c>
      <c r="AA60" s="66"/>
      <c r="AB60" s="66"/>
      <c r="AC60" s="121"/>
      <c r="AD60" s="63"/>
      <c r="AE60" s="64"/>
      <c r="AF60" s="65"/>
      <c r="AG60" s="66"/>
      <c r="AH60" s="66"/>
      <c r="AI60" s="121"/>
      <c r="AJ60" s="201"/>
      <c r="AK60" s="201"/>
      <c r="AL60" s="201"/>
      <c r="AM60" s="201"/>
      <c r="AN60" s="201"/>
      <c r="AO60" s="201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21" customFormat="1" ht="40.5">
      <c r="A61" s="218" t="s">
        <v>116</v>
      </c>
      <c r="B61" s="116"/>
      <c r="C61" s="206" t="s">
        <v>78</v>
      </c>
      <c r="D61" s="59">
        <f t="shared" si="17"/>
        <v>1</v>
      </c>
      <c r="E61" s="59"/>
      <c r="F61" s="61">
        <f t="shared" si="18"/>
        <v>5</v>
      </c>
      <c r="G61" s="62">
        <f t="shared" si="19"/>
        <v>15</v>
      </c>
      <c r="H61" s="59">
        <f t="shared" si="20"/>
        <v>15</v>
      </c>
      <c r="I61" s="59">
        <f t="shared" si="21"/>
        <v>0</v>
      </c>
      <c r="J61" s="59">
        <f t="shared" si="22"/>
        <v>0</v>
      </c>
      <c r="K61" s="59">
        <f t="shared" si="23"/>
        <v>0</v>
      </c>
      <c r="L61" s="63"/>
      <c r="M61" s="64"/>
      <c r="N61" s="65"/>
      <c r="O61" s="66"/>
      <c r="P61" s="66"/>
      <c r="Q61" s="64"/>
      <c r="R61" s="63"/>
      <c r="S61" s="64"/>
      <c r="T61" s="65"/>
      <c r="U61" s="66"/>
      <c r="V61" s="66"/>
      <c r="W61" s="64"/>
      <c r="X61" s="63"/>
      <c r="Y61" s="64"/>
      <c r="Z61" s="65"/>
      <c r="AA61" s="66"/>
      <c r="AB61" s="66"/>
      <c r="AC61" s="121"/>
      <c r="AD61" s="63">
        <v>1</v>
      </c>
      <c r="AE61" s="253">
        <v>5</v>
      </c>
      <c r="AF61" s="65">
        <v>1</v>
      </c>
      <c r="AG61" s="66"/>
      <c r="AH61" s="66"/>
      <c r="AI61" s="121"/>
      <c r="AK61" s="167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21" customFormat="1" ht="27.75" customHeight="1">
      <c r="A62" s="218" t="s">
        <v>117</v>
      </c>
      <c r="B62" s="116"/>
      <c r="C62" s="182" t="s">
        <v>62</v>
      </c>
      <c r="D62" s="59">
        <f t="shared" si="17"/>
        <v>0</v>
      </c>
      <c r="E62" s="59">
        <v>1</v>
      </c>
      <c r="F62" s="61">
        <f t="shared" si="18"/>
        <v>3</v>
      </c>
      <c r="G62" s="62">
        <f t="shared" si="19"/>
        <v>15</v>
      </c>
      <c r="H62" s="59">
        <f t="shared" si="20"/>
        <v>0</v>
      </c>
      <c r="I62" s="59">
        <f t="shared" si="21"/>
        <v>15</v>
      </c>
      <c r="J62" s="59">
        <f t="shared" si="22"/>
        <v>0</v>
      </c>
      <c r="K62" s="59">
        <f t="shared" si="23"/>
        <v>0</v>
      </c>
      <c r="L62" s="63"/>
      <c r="M62" s="64"/>
      <c r="N62" s="65"/>
      <c r="O62" s="66"/>
      <c r="P62" s="66"/>
      <c r="Q62" s="64"/>
      <c r="R62" s="63"/>
      <c r="S62" s="64"/>
      <c r="T62" s="65"/>
      <c r="U62" s="66"/>
      <c r="V62" s="66"/>
      <c r="W62" s="64"/>
      <c r="X62" s="63"/>
      <c r="Y62" s="253">
        <v>3</v>
      </c>
      <c r="Z62" s="65"/>
      <c r="AA62" s="66">
        <v>1</v>
      </c>
      <c r="AB62" s="66"/>
      <c r="AC62" s="121"/>
      <c r="AD62" s="63"/>
      <c r="AE62" s="64"/>
      <c r="AF62" s="65"/>
      <c r="AG62" s="66"/>
      <c r="AH62" s="66"/>
      <c r="AI62" s="121"/>
      <c r="AK62" s="167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21" customFormat="1" ht="40.5">
      <c r="A63" s="218" t="s">
        <v>89</v>
      </c>
      <c r="B63" s="191"/>
      <c r="C63" s="252" t="s">
        <v>127</v>
      </c>
      <c r="D63" s="300">
        <f>SUM(L63,R63,X63,AD63)</f>
        <v>1</v>
      </c>
      <c r="E63" s="338"/>
      <c r="F63" s="311">
        <f>M63+S63+Y63+AE63</f>
        <v>3</v>
      </c>
      <c r="G63" s="314">
        <f>SUM(H63:K63)</f>
        <v>30</v>
      </c>
      <c r="H63" s="338">
        <f>(N63+T63+Z63+AF63)*15</f>
        <v>30</v>
      </c>
      <c r="I63" s="338">
        <f>(O63+U63+AA63+AG63)*15</f>
        <v>0</v>
      </c>
      <c r="J63" s="338">
        <f>(P63+V63+AB63+AH63)*15</f>
        <v>0</v>
      </c>
      <c r="K63" s="306">
        <f>(Q63+W63+AC63+AI63)*15</f>
        <v>0</v>
      </c>
      <c r="L63" s="296"/>
      <c r="M63" s="275"/>
      <c r="N63" s="277"/>
      <c r="O63" s="286"/>
      <c r="P63" s="286"/>
      <c r="Q63" s="293"/>
      <c r="R63" s="296">
        <v>1</v>
      </c>
      <c r="S63" s="275">
        <v>3</v>
      </c>
      <c r="T63" s="277">
        <v>2</v>
      </c>
      <c r="U63" s="286"/>
      <c r="V63" s="286"/>
      <c r="W63" s="293"/>
      <c r="X63" s="292"/>
      <c r="Y63" s="275"/>
      <c r="Z63" s="277"/>
      <c r="AA63" s="286"/>
      <c r="AB63" s="286"/>
      <c r="AC63" s="289"/>
      <c r="AD63" s="326"/>
      <c r="AE63" s="318"/>
      <c r="AF63" s="320"/>
      <c r="AG63" s="280"/>
      <c r="AH63" s="280"/>
      <c r="AI63" s="28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229" customFormat="1" ht="20.25">
      <c r="A64" s="218" t="s">
        <v>90</v>
      </c>
      <c r="B64" s="228"/>
      <c r="C64" s="252" t="s">
        <v>128</v>
      </c>
      <c r="D64" s="337"/>
      <c r="E64" s="339"/>
      <c r="F64" s="340"/>
      <c r="G64" s="331"/>
      <c r="H64" s="339"/>
      <c r="I64" s="339"/>
      <c r="J64" s="339"/>
      <c r="K64" s="335"/>
      <c r="L64" s="334"/>
      <c r="M64" s="332"/>
      <c r="N64" s="333"/>
      <c r="O64" s="324"/>
      <c r="P64" s="324"/>
      <c r="Q64" s="328"/>
      <c r="R64" s="334"/>
      <c r="S64" s="332"/>
      <c r="T64" s="333"/>
      <c r="U64" s="324"/>
      <c r="V64" s="324"/>
      <c r="W64" s="328"/>
      <c r="X64" s="329"/>
      <c r="Y64" s="330"/>
      <c r="Z64" s="331"/>
      <c r="AA64" s="323"/>
      <c r="AB64" s="324"/>
      <c r="AC64" s="325"/>
      <c r="AD64" s="327"/>
      <c r="AE64" s="319"/>
      <c r="AF64" s="321"/>
      <c r="AG64" s="322"/>
      <c r="AH64" s="322"/>
      <c r="AI64" s="336"/>
      <c r="HG64" s="230"/>
      <c r="HH64" s="230"/>
      <c r="HI64" s="230"/>
      <c r="HJ64" s="230"/>
      <c r="HK64" s="230"/>
      <c r="HL64" s="230"/>
      <c r="HM64" s="230"/>
      <c r="HN64" s="230"/>
      <c r="HO64" s="230"/>
      <c r="HP64" s="230"/>
      <c r="HQ64" s="230"/>
      <c r="HR64" s="230"/>
      <c r="HS64" s="230"/>
      <c r="HT64" s="230"/>
      <c r="HU64" s="230"/>
      <c r="HV64" s="230"/>
      <c r="HW64" s="230"/>
      <c r="HX64" s="230"/>
      <c r="HY64" s="230"/>
      <c r="HZ64" s="230"/>
      <c r="IA64" s="230"/>
      <c r="IB64" s="230"/>
      <c r="IC64" s="230"/>
      <c r="ID64" s="230"/>
      <c r="IE64" s="230"/>
      <c r="IF64" s="230"/>
      <c r="IG64" s="230"/>
      <c r="IH64" s="230"/>
      <c r="II64" s="230"/>
      <c r="IJ64" s="230"/>
      <c r="IK64" s="230"/>
      <c r="IL64" s="230"/>
      <c r="IM64" s="230"/>
      <c r="IN64" s="230"/>
      <c r="IO64" s="230"/>
      <c r="IP64" s="230"/>
      <c r="IQ64" s="230"/>
      <c r="IR64" s="230"/>
      <c r="IS64" s="230"/>
      <c r="IT64" s="230"/>
      <c r="IU64" s="230"/>
      <c r="IV64" s="230"/>
    </row>
    <row r="65" spans="1:256" s="21" customFormat="1" ht="40.5">
      <c r="A65" s="218" t="s">
        <v>123</v>
      </c>
      <c r="B65" s="191"/>
      <c r="C65" s="252" t="s">
        <v>129</v>
      </c>
      <c r="D65" s="300">
        <f>SUM(L65,R65,X65,AD65)</f>
        <v>1</v>
      </c>
      <c r="E65" s="338"/>
      <c r="F65" s="311">
        <f>M65+S65+Y65+AE65</f>
        <v>4</v>
      </c>
      <c r="G65" s="314">
        <f>SUM(H65:K65)</f>
        <v>30</v>
      </c>
      <c r="H65" s="338">
        <f>(N65+T65+Z65+AF65)*15</f>
        <v>30</v>
      </c>
      <c r="I65" s="338">
        <f>(O65+U65+AA65+AG65)*15</f>
        <v>0</v>
      </c>
      <c r="J65" s="338">
        <f>(P65+V65+AB65+AH65)*15</f>
        <v>0</v>
      </c>
      <c r="K65" s="306">
        <f>(Q65+W65+AC65+AI65)*15</f>
        <v>0</v>
      </c>
      <c r="L65" s="296"/>
      <c r="M65" s="275"/>
      <c r="N65" s="277"/>
      <c r="O65" s="286"/>
      <c r="P65" s="286"/>
      <c r="Q65" s="293"/>
      <c r="R65" s="296"/>
      <c r="S65" s="275"/>
      <c r="T65" s="277"/>
      <c r="U65" s="286"/>
      <c r="V65" s="286"/>
      <c r="W65" s="293"/>
      <c r="X65" s="292">
        <v>1</v>
      </c>
      <c r="Y65" s="275">
        <v>4</v>
      </c>
      <c r="Z65" s="277">
        <v>2</v>
      </c>
      <c r="AA65" s="286"/>
      <c r="AB65" s="286"/>
      <c r="AC65" s="289"/>
      <c r="AD65" s="326"/>
      <c r="AE65" s="318"/>
      <c r="AF65" s="320"/>
      <c r="AG65" s="280"/>
      <c r="AH65" s="280"/>
      <c r="AI65" s="283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21" customFormat="1" ht="27.75" customHeight="1">
      <c r="A66" s="218" t="s">
        <v>124</v>
      </c>
      <c r="B66" s="191"/>
      <c r="C66" s="202" t="s">
        <v>130</v>
      </c>
      <c r="D66" s="337"/>
      <c r="E66" s="339"/>
      <c r="F66" s="340"/>
      <c r="G66" s="331"/>
      <c r="H66" s="339"/>
      <c r="I66" s="339"/>
      <c r="J66" s="339"/>
      <c r="K66" s="335"/>
      <c r="L66" s="334"/>
      <c r="M66" s="332"/>
      <c r="N66" s="333"/>
      <c r="O66" s="324"/>
      <c r="P66" s="324"/>
      <c r="Q66" s="328"/>
      <c r="R66" s="334"/>
      <c r="S66" s="332"/>
      <c r="T66" s="333"/>
      <c r="U66" s="324"/>
      <c r="V66" s="324"/>
      <c r="W66" s="328"/>
      <c r="X66" s="329"/>
      <c r="Y66" s="330"/>
      <c r="Z66" s="331"/>
      <c r="AA66" s="323"/>
      <c r="AB66" s="324"/>
      <c r="AC66" s="325"/>
      <c r="AD66" s="327"/>
      <c r="AE66" s="319"/>
      <c r="AF66" s="321"/>
      <c r="AG66" s="322"/>
      <c r="AH66" s="322"/>
      <c r="AI66" s="336"/>
      <c r="AK66" s="21" t="s">
        <v>95</v>
      </c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21" customFormat="1" ht="27.75" customHeight="1">
      <c r="A67" s="218" t="s">
        <v>125</v>
      </c>
      <c r="B67" s="191"/>
      <c r="C67" s="202" t="s">
        <v>131</v>
      </c>
      <c r="D67" s="300">
        <f>SUM(L67,R67,X67,AD67)</f>
        <v>1</v>
      </c>
      <c r="E67" s="338"/>
      <c r="F67" s="311">
        <f>M67+S67+Y67+AE67</f>
        <v>4</v>
      </c>
      <c r="G67" s="314">
        <f>SUM(H67:K67)</f>
        <v>15</v>
      </c>
      <c r="H67" s="338">
        <f>(N67+T67+Z67+AF67)*15</f>
        <v>15</v>
      </c>
      <c r="I67" s="338">
        <f>(O67+U67+AA67+AG67)*15</f>
        <v>0</v>
      </c>
      <c r="J67" s="338">
        <f>(P67+V67+AB67+AH67)*15</f>
        <v>0</v>
      </c>
      <c r="K67" s="306">
        <f>(Q67+W67+AC67+AI67)*15</f>
        <v>0</v>
      </c>
      <c r="L67" s="296"/>
      <c r="M67" s="275"/>
      <c r="N67" s="277"/>
      <c r="O67" s="286"/>
      <c r="P67" s="286"/>
      <c r="Q67" s="293"/>
      <c r="R67" s="296"/>
      <c r="S67" s="275"/>
      <c r="T67" s="277"/>
      <c r="U67" s="286"/>
      <c r="V67" s="286"/>
      <c r="W67" s="293"/>
      <c r="X67" s="292"/>
      <c r="Y67" s="275"/>
      <c r="Z67" s="277"/>
      <c r="AA67" s="286"/>
      <c r="AB67" s="286"/>
      <c r="AC67" s="289"/>
      <c r="AD67" s="326">
        <v>1</v>
      </c>
      <c r="AE67" s="318">
        <v>4</v>
      </c>
      <c r="AF67" s="320">
        <v>1</v>
      </c>
      <c r="AG67" s="280"/>
      <c r="AH67" s="280"/>
      <c r="AI67" s="316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21" customFormat="1" ht="27.75" customHeight="1" thickBot="1">
      <c r="A68" s="218" t="s">
        <v>126</v>
      </c>
      <c r="B68" s="191"/>
      <c r="C68" s="202" t="s">
        <v>132</v>
      </c>
      <c r="D68" s="337"/>
      <c r="E68" s="339"/>
      <c r="F68" s="340"/>
      <c r="G68" s="331"/>
      <c r="H68" s="339"/>
      <c r="I68" s="339"/>
      <c r="J68" s="339"/>
      <c r="K68" s="335"/>
      <c r="L68" s="334"/>
      <c r="M68" s="332"/>
      <c r="N68" s="333"/>
      <c r="O68" s="324"/>
      <c r="P68" s="324"/>
      <c r="Q68" s="328"/>
      <c r="R68" s="334"/>
      <c r="S68" s="332"/>
      <c r="T68" s="333"/>
      <c r="U68" s="324"/>
      <c r="V68" s="324"/>
      <c r="W68" s="328"/>
      <c r="X68" s="329"/>
      <c r="Y68" s="330"/>
      <c r="Z68" s="331"/>
      <c r="AA68" s="323"/>
      <c r="AB68" s="324"/>
      <c r="AC68" s="325"/>
      <c r="AD68" s="327"/>
      <c r="AE68" s="319"/>
      <c r="AF68" s="321"/>
      <c r="AG68" s="322"/>
      <c r="AH68" s="322"/>
      <c r="AI68" s="317"/>
      <c r="AK68" s="233"/>
      <c r="AL68" s="233"/>
      <c r="AM68" s="233"/>
      <c r="AN68" s="233"/>
      <c r="AO68" s="233"/>
      <c r="AP68" s="233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168" customFormat="1" ht="27.75" customHeight="1" thickBot="1">
      <c r="A69" s="353" t="s">
        <v>55</v>
      </c>
      <c r="B69" s="353"/>
      <c r="C69" s="353"/>
      <c r="D69" s="193">
        <f aca="true" t="shared" si="24" ref="D69:AI69">SUM(D54:D68)</f>
        <v>9</v>
      </c>
      <c r="E69" s="193">
        <f t="shared" si="24"/>
        <v>3</v>
      </c>
      <c r="F69" s="164">
        <f t="shared" si="24"/>
        <v>46</v>
      </c>
      <c r="G69" s="195">
        <f t="shared" si="24"/>
        <v>315</v>
      </c>
      <c r="H69" s="193">
        <f t="shared" si="24"/>
        <v>195</v>
      </c>
      <c r="I69" s="193">
        <f t="shared" si="24"/>
        <v>30</v>
      </c>
      <c r="J69" s="193">
        <f t="shared" si="24"/>
        <v>0</v>
      </c>
      <c r="K69" s="193">
        <f t="shared" si="24"/>
        <v>90</v>
      </c>
      <c r="L69" s="194">
        <f t="shared" si="24"/>
        <v>0</v>
      </c>
      <c r="M69" s="164">
        <f t="shared" si="24"/>
        <v>0</v>
      </c>
      <c r="N69" s="195">
        <f t="shared" si="24"/>
        <v>0</v>
      </c>
      <c r="O69" s="193">
        <f t="shared" si="24"/>
        <v>0</v>
      </c>
      <c r="P69" s="193">
        <f t="shared" si="24"/>
        <v>0</v>
      </c>
      <c r="Q69" s="193">
        <f t="shared" si="24"/>
        <v>0</v>
      </c>
      <c r="R69" s="194">
        <f t="shared" si="24"/>
        <v>4</v>
      </c>
      <c r="S69" s="164">
        <f t="shared" si="24"/>
        <v>19</v>
      </c>
      <c r="T69" s="195">
        <f t="shared" si="24"/>
        <v>6</v>
      </c>
      <c r="U69" s="193">
        <f t="shared" si="24"/>
        <v>1</v>
      </c>
      <c r="V69" s="193">
        <f t="shared" si="24"/>
        <v>0</v>
      </c>
      <c r="W69" s="196">
        <f t="shared" si="24"/>
        <v>6</v>
      </c>
      <c r="X69" s="193">
        <f t="shared" si="24"/>
        <v>3</v>
      </c>
      <c r="Y69" s="164">
        <f t="shared" si="24"/>
        <v>14</v>
      </c>
      <c r="Z69" s="195">
        <f t="shared" si="24"/>
        <v>4</v>
      </c>
      <c r="AA69" s="193">
        <f t="shared" si="24"/>
        <v>1</v>
      </c>
      <c r="AB69" s="193">
        <f t="shared" si="24"/>
        <v>0</v>
      </c>
      <c r="AC69" s="196">
        <f t="shared" si="24"/>
        <v>0</v>
      </c>
      <c r="AD69" s="193">
        <f t="shared" si="24"/>
        <v>2</v>
      </c>
      <c r="AE69" s="164">
        <f t="shared" si="24"/>
        <v>13</v>
      </c>
      <c r="AF69" s="195">
        <f t="shared" si="24"/>
        <v>3</v>
      </c>
      <c r="AG69" s="193">
        <f t="shared" si="24"/>
        <v>0</v>
      </c>
      <c r="AH69" s="193">
        <f t="shared" si="24"/>
        <v>0</v>
      </c>
      <c r="AI69" s="166">
        <f t="shared" si="24"/>
        <v>0</v>
      </c>
      <c r="AK69" s="167"/>
      <c r="AL69" s="167"/>
      <c r="AM69" s="167"/>
      <c r="AN69" s="167"/>
      <c r="AO69" s="167"/>
      <c r="AP69" s="167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19" customFormat="1" ht="27.75" customHeight="1">
      <c r="A70" s="364" t="s">
        <v>79</v>
      </c>
      <c r="B70" s="365"/>
      <c r="C70" s="365"/>
      <c r="D70" s="365"/>
      <c r="E70" s="365"/>
      <c r="F70" s="365"/>
      <c r="G70" s="365"/>
      <c r="H70" s="365"/>
      <c r="I70" s="365"/>
      <c r="J70" s="365"/>
      <c r="K70" s="365"/>
      <c r="L70" s="365"/>
      <c r="M70" s="365"/>
      <c r="N70" s="365"/>
      <c r="O70" s="365"/>
      <c r="P70" s="365"/>
      <c r="Q70" s="365"/>
      <c r="R70" s="365"/>
      <c r="S70" s="365"/>
      <c r="T70" s="365"/>
      <c r="U70" s="365"/>
      <c r="V70" s="365"/>
      <c r="W70" s="365"/>
      <c r="X70" s="365"/>
      <c r="Y70" s="365"/>
      <c r="Z70" s="365"/>
      <c r="AA70" s="365"/>
      <c r="AB70" s="365"/>
      <c r="AC70" s="365"/>
      <c r="AD70" s="366"/>
      <c r="AE70" s="366"/>
      <c r="AF70" s="366"/>
      <c r="AG70" s="366"/>
      <c r="AH70" s="366"/>
      <c r="AI70" s="366"/>
      <c r="AJ70" s="10"/>
      <c r="AK70" s="263"/>
      <c r="AL70" s="263"/>
      <c r="AM70" s="263"/>
      <c r="AN70" s="263"/>
      <c r="AO70" s="263"/>
      <c r="AP70" s="263"/>
      <c r="AQ70" s="1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21" customFormat="1" ht="27.75" customHeight="1">
      <c r="A71" s="218">
        <v>1</v>
      </c>
      <c r="B71" s="87"/>
      <c r="C71" s="117" t="s">
        <v>65</v>
      </c>
      <c r="D71" s="59">
        <f>SUM(L71,R71,X71,AD71)</f>
        <v>0</v>
      </c>
      <c r="E71" s="59">
        <v>1</v>
      </c>
      <c r="F71" s="61">
        <f>M71+S71+Y71+AE71</f>
        <v>2</v>
      </c>
      <c r="G71" s="62">
        <f>SUM(H71:K71)</f>
        <v>15</v>
      </c>
      <c r="H71" s="59">
        <f aca="true" t="shared" si="25" ref="H71:K74">(N71+T71+Z71+AF71)*15</f>
        <v>0</v>
      </c>
      <c r="I71" s="59">
        <f t="shared" si="25"/>
        <v>15</v>
      </c>
      <c r="J71" s="59">
        <f t="shared" si="25"/>
        <v>0</v>
      </c>
      <c r="K71" s="59">
        <f t="shared" si="25"/>
        <v>0</v>
      </c>
      <c r="L71" s="68"/>
      <c r="M71" s="92"/>
      <c r="N71" s="93"/>
      <c r="O71" s="59"/>
      <c r="P71" s="59"/>
      <c r="Q71" s="92"/>
      <c r="R71" s="68"/>
      <c r="S71" s="92">
        <v>2</v>
      </c>
      <c r="T71" s="93"/>
      <c r="U71" s="59">
        <v>1</v>
      </c>
      <c r="V71" s="59"/>
      <c r="W71" s="71"/>
      <c r="X71" s="68"/>
      <c r="Y71" s="92"/>
      <c r="Z71" s="93"/>
      <c r="AA71" s="59"/>
      <c r="AB71" s="59"/>
      <c r="AC71" s="71"/>
      <c r="AD71" s="68"/>
      <c r="AE71" s="92"/>
      <c r="AF71" s="93"/>
      <c r="AG71" s="59"/>
      <c r="AH71" s="59"/>
      <c r="AI71" s="67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21" customFormat="1" ht="27.75" customHeight="1">
      <c r="A72" s="218">
        <v>2</v>
      </c>
      <c r="B72" s="116"/>
      <c r="C72" s="202" t="s">
        <v>80</v>
      </c>
      <c r="D72" s="59"/>
      <c r="E72" s="59">
        <v>2</v>
      </c>
      <c r="F72" s="61">
        <f>M72+S72+Y72+AE72</f>
        <v>12</v>
      </c>
      <c r="G72" s="62">
        <f>SUM(H72:K72)</f>
        <v>225</v>
      </c>
      <c r="H72" s="59">
        <f t="shared" si="25"/>
        <v>0</v>
      </c>
      <c r="I72" s="59">
        <f t="shared" si="25"/>
        <v>0</v>
      </c>
      <c r="J72" s="59">
        <f t="shared" si="25"/>
        <v>0</v>
      </c>
      <c r="K72" s="59">
        <f t="shared" si="25"/>
        <v>225</v>
      </c>
      <c r="L72" s="63"/>
      <c r="M72" s="64"/>
      <c r="N72" s="65"/>
      <c r="O72" s="66"/>
      <c r="P72" s="66"/>
      <c r="Q72" s="64"/>
      <c r="R72" s="63"/>
      <c r="S72" s="64"/>
      <c r="T72" s="65"/>
      <c r="U72" s="66"/>
      <c r="V72" s="66"/>
      <c r="W72" s="121"/>
      <c r="X72" s="63"/>
      <c r="Y72" s="64">
        <v>8</v>
      </c>
      <c r="Z72" s="65"/>
      <c r="AA72" s="66"/>
      <c r="AB72" s="66"/>
      <c r="AC72" s="121">
        <v>10</v>
      </c>
      <c r="AD72" s="74"/>
      <c r="AE72" s="73">
        <v>4</v>
      </c>
      <c r="AF72" s="74"/>
      <c r="AG72" s="75"/>
      <c r="AH72" s="75"/>
      <c r="AI72" s="261">
        <v>5</v>
      </c>
      <c r="AK72" s="233"/>
      <c r="AL72" s="233"/>
      <c r="AM72" s="233"/>
      <c r="AN72" s="233"/>
      <c r="AO72" s="233"/>
      <c r="AP72" s="233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21" customFormat="1" ht="27.75" customHeight="1">
      <c r="A73" s="218">
        <v>3</v>
      </c>
      <c r="B73" s="116"/>
      <c r="C73" s="117" t="s">
        <v>67</v>
      </c>
      <c r="D73" s="59">
        <f>SUM(L73,R73,X73,AD73)</f>
        <v>0</v>
      </c>
      <c r="E73" s="59">
        <v>2</v>
      </c>
      <c r="F73" s="61">
        <f>M73+S73+Y73+AE73</f>
        <v>6</v>
      </c>
      <c r="G73" s="62">
        <f>SUM(H73:K73)</f>
        <v>30</v>
      </c>
      <c r="H73" s="59">
        <f t="shared" si="25"/>
        <v>0</v>
      </c>
      <c r="I73" s="59">
        <f t="shared" si="25"/>
        <v>30</v>
      </c>
      <c r="J73" s="59">
        <f t="shared" si="25"/>
        <v>0</v>
      </c>
      <c r="K73" s="59">
        <f t="shared" si="25"/>
        <v>0</v>
      </c>
      <c r="L73" s="63"/>
      <c r="M73" s="64"/>
      <c r="N73" s="65"/>
      <c r="O73" s="66"/>
      <c r="P73" s="66"/>
      <c r="Q73" s="64"/>
      <c r="R73" s="63"/>
      <c r="S73" s="64"/>
      <c r="T73" s="65"/>
      <c r="U73" s="66"/>
      <c r="V73" s="66"/>
      <c r="W73" s="121"/>
      <c r="X73" s="63"/>
      <c r="Y73" s="64">
        <v>3</v>
      </c>
      <c r="Z73" s="65"/>
      <c r="AA73" s="66">
        <v>1</v>
      </c>
      <c r="AB73" s="66"/>
      <c r="AC73" s="121"/>
      <c r="AD73" s="63"/>
      <c r="AE73" s="64">
        <v>3</v>
      </c>
      <c r="AF73" s="65"/>
      <c r="AG73" s="66">
        <v>1</v>
      </c>
      <c r="AH73" s="66"/>
      <c r="AI73" s="119"/>
      <c r="AK73" s="167"/>
      <c r="AL73" s="167"/>
      <c r="AM73" s="167"/>
      <c r="AN73" s="167"/>
      <c r="AO73" s="167"/>
      <c r="AP73" s="167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s="21" customFormat="1" ht="27.75" customHeight="1" thickBot="1">
      <c r="A74" s="140">
        <v>4</v>
      </c>
      <c r="B74" s="116"/>
      <c r="C74" s="202" t="s">
        <v>68</v>
      </c>
      <c r="D74" s="59">
        <f>SUM(L74,R74,X74,AD74)</f>
        <v>0</v>
      </c>
      <c r="E74" s="59">
        <v>2</v>
      </c>
      <c r="F74" s="61">
        <f>M74+S74+Y74+AE74</f>
        <v>15</v>
      </c>
      <c r="G74" s="62">
        <f>SUM(H74:K74)</f>
        <v>90</v>
      </c>
      <c r="H74" s="59">
        <f t="shared" si="25"/>
        <v>0</v>
      </c>
      <c r="I74" s="59">
        <f t="shared" si="25"/>
        <v>0</v>
      </c>
      <c r="J74" s="59">
        <f t="shared" si="25"/>
        <v>0</v>
      </c>
      <c r="K74" s="59">
        <f t="shared" si="25"/>
        <v>90</v>
      </c>
      <c r="L74" s="63"/>
      <c r="M74" s="64"/>
      <c r="N74" s="65"/>
      <c r="O74" s="66"/>
      <c r="P74" s="66"/>
      <c r="Q74" s="64"/>
      <c r="R74" s="63"/>
      <c r="S74" s="64"/>
      <c r="T74" s="65"/>
      <c r="U74" s="66"/>
      <c r="V74" s="66"/>
      <c r="W74" s="121"/>
      <c r="X74" s="63"/>
      <c r="Y74" s="64">
        <v>5</v>
      </c>
      <c r="Z74" s="65"/>
      <c r="AA74" s="66"/>
      <c r="AB74" s="66"/>
      <c r="AC74" s="121">
        <v>2</v>
      </c>
      <c r="AD74" s="74"/>
      <c r="AE74" s="73">
        <v>10</v>
      </c>
      <c r="AF74" s="74"/>
      <c r="AG74" s="75"/>
      <c r="AH74" s="75"/>
      <c r="AI74" s="261">
        <v>4</v>
      </c>
      <c r="AK74" s="263"/>
      <c r="AL74" s="263"/>
      <c r="AM74" s="263"/>
      <c r="AN74" s="263"/>
      <c r="AO74" s="263"/>
      <c r="AP74" s="263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s="168" customFormat="1" ht="27.75" customHeight="1" thickBot="1">
      <c r="A75" s="371" t="s">
        <v>55</v>
      </c>
      <c r="B75" s="371"/>
      <c r="C75" s="371"/>
      <c r="D75" s="203">
        <f aca="true" t="shared" si="26" ref="D75:AI75">SUM(D71:D74)</f>
        <v>0</v>
      </c>
      <c r="E75" s="203">
        <f t="shared" si="26"/>
        <v>7</v>
      </c>
      <c r="F75" s="203">
        <f t="shared" si="26"/>
        <v>35</v>
      </c>
      <c r="G75" s="203">
        <f t="shared" si="26"/>
        <v>360</v>
      </c>
      <c r="H75" s="203">
        <f t="shared" si="26"/>
        <v>0</v>
      </c>
      <c r="I75" s="203">
        <f t="shared" si="26"/>
        <v>45</v>
      </c>
      <c r="J75" s="203">
        <f t="shared" si="26"/>
        <v>0</v>
      </c>
      <c r="K75" s="203">
        <f t="shared" si="26"/>
        <v>315</v>
      </c>
      <c r="L75" s="208">
        <f>SUM(L71:L74)</f>
        <v>0</v>
      </c>
      <c r="M75" s="203">
        <f t="shared" si="26"/>
        <v>0</v>
      </c>
      <c r="N75" s="203">
        <f t="shared" si="26"/>
        <v>0</v>
      </c>
      <c r="O75" s="203">
        <f t="shared" si="26"/>
        <v>0</v>
      </c>
      <c r="P75" s="203">
        <f t="shared" si="26"/>
        <v>0</v>
      </c>
      <c r="Q75" s="203">
        <f t="shared" si="26"/>
        <v>0</v>
      </c>
      <c r="R75" s="208">
        <f t="shared" si="26"/>
        <v>0</v>
      </c>
      <c r="S75" s="203">
        <f t="shared" si="26"/>
        <v>2</v>
      </c>
      <c r="T75" s="203">
        <f t="shared" si="26"/>
        <v>0</v>
      </c>
      <c r="U75" s="203">
        <f t="shared" si="26"/>
        <v>1</v>
      </c>
      <c r="V75" s="203">
        <f t="shared" si="26"/>
        <v>0</v>
      </c>
      <c r="W75" s="203">
        <f t="shared" si="26"/>
        <v>0</v>
      </c>
      <c r="X75" s="203">
        <f t="shared" si="26"/>
        <v>0</v>
      </c>
      <c r="Y75" s="203">
        <f t="shared" si="26"/>
        <v>16</v>
      </c>
      <c r="Z75" s="203">
        <f t="shared" si="26"/>
        <v>0</v>
      </c>
      <c r="AA75" s="203">
        <f t="shared" si="26"/>
        <v>1</v>
      </c>
      <c r="AB75" s="203">
        <f t="shared" si="26"/>
        <v>0</v>
      </c>
      <c r="AC75" s="203">
        <f t="shared" si="26"/>
        <v>12</v>
      </c>
      <c r="AD75" s="203">
        <f t="shared" si="26"/>
        <v>0</v>
      </c>
      <c r="AE75" s="203">
        <f t="shared" si="26"/>
        <v>17</v>
      </c>
      <c r="AF75" s="203">
        <f t="shared" si="26"/>
        <v>0</v>
      </c>
      <c r="AG75" s="203">
        <f t="shared" si="26"/>
        <v>1</v>
      </c>
      <c r="AH75" s="203">
        <f t="shared" si="26"/>
        <v>0</v>
      </c>
      <c r="AI75" s="261">
        <f t="shared" si="26"/>
        <v>9</v>
      </c>
      <c r="AK75" s="233"/>
      <c r="AL75" s="233"/>
      <c r="AM75" s="233"/>
      <c r="AN75" s="233"/>
      <c r="AO75" s="233"/>
      <c r="AP75" s="233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s="168" customFormat="1" ht="27.75" customHeight="1" thickBot="1" thickTop="1">
      <c r="A76" s="361" t="s">
        <v>81</v>
      </c>
      <c r="B76" s="362"/>
      <c r="C76" s="363"/>
      <c r="D76" s="204">
        <f aca="true" t="shared" si="27" ref="D76:AI76">SUM(D28+D69+D75)</f>
        <v>15</v>
      </c>
      <c r="E76" s="204">
        <f t="shared" si="27"/>
        <v>15</v>
      </c>
      <c r="F76" s="239">
        <f t="shared" si="27"/>
        <v>120</v>
      </c>
      <c r="G76" s="204">
        <f t="shared" si="27"/>
        <v>1020</v>
      </c>
      <c r="H76" s="204">
        <f t="shared" si="27"/>
        <v>330</v>
      </c>
      <c r="I76" s="204">
        <f t="shared" si="27"/>
        <v>225</v>
      </c>
      <c r="J76" s="204">
        <f t="shared" si="27"/>
        <v>60</v>
      </c>
      <c r="K76" s="204">
        <f t="shared" si="27"/>
        <v>405</v>
      </c>
      <c r="L76" s="204">
        <f t="shared" si="27"/>
        <v>5</v>
      </c>
      <c r="M76" s="239">
        <f t="shared" si="27"/>
        <v>32</v>
      </c>
      <c r="N76" s="204">
        <f t="shared" si="27"/>
        <v>7</v>
      </c>
      <c r="O76" s="204">
        <f t="shared" si="27"/>
        <v>8</v>
      </c>
      <c r="P76" s="204">
        <f t="shared" si="27"/>
        <v>4</v>
      </c>
      <c r="Q76" s="204">
        <f t="shared" si="27"/>
        <v>0</v>
      </c>
      <c r="R76" s="204">
        <f t="shared" si="27"/>
        <v>5</v>
      </c>
      <c r="S76" s="239">
        <f t="shared" si="27"/>
        <v>28</v>
      </c>
      <c r="T76" s="204">
        <f t="shared" si="27"/>
        <v>8</v>
      </c>
      <c r="U76" s="204">
        <f t="shared" si="27"/>
        <v>4</v>
      </c>
      <c r="V76" s="204">
        <f t="shared" si="27"/>
        <v>0</v>
      </c>
      <c r="W76" s="204">
        <f t="shared" si="27"/>
        <v>6</v>
      </c>
      <c r="X76" s="204">
        <f t="shared" si="27"/>
        <v>3</v>
      </c>
      <c r="Y76" s="239">
        <f t="shared" si="27"/>
        <v>30</v>
      </c>
      <c r="Z76" s="204">
        <f t="shared" si="27"/>
        <v>4</v>
      </c>
      <c r="AA76" s="204">
        <f t="shared" si="27"/>
        <v>2</v>
      </c>
      <c r="AB76" s="204">
        <f t="shared" si="27"/>
        <v>0</v>
      </c>
      <c r="AC76" s="204">
        <f t="shared" si="27"/>
        <v>12</v>
      </c>
      <c r="AD76" s="204">
        <f t="shared" si="27"/>
        <v>2</v>
      </c>
      <c r="AE76" s="239">
        <f t="shared" si="27"/>
        <v>30</v>
      </c>
      <c r="AF76" s="204">
        <f t="shared" si="27"/>
        <v>3</v>
      </c>
      <c r="AG76" s="204">
        <f t="shared" si="27"/>
        <v>1</v>
      </c>
      <c r="AH76" s="204">
        <f t="shared" si="27"/>
        <v>0</v>
      </c>
      <c r="AI76" s="262">
        <f t="shared" si="27"/>
        <v>9</v>
      </c>
      <c r="AK76" s="167"/>
      <c r="AL76" s="167"/>
      <c r="AM76" s="167"/>
      <c r="AN76" s="167"/>
      <c r="AO76" s="167"/>
      <c r="AP76" s="167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s="19" customFormat="1" ht="27.75" customHeight="1" thickTop="1">
      <c r="A77" s="368" t="s">
        <v>99</v>
      </c>
      <c r="B77" s="369"/>
      <c r="C77" s="369"/>
      <c r="D77" s="369"/>
      <c r="E77" s="369"/>
      <c r="F77" s="369"/>
      <c r="G77" s="369"/>
      <c r="H77" s="369"/>
      <c r="I77" s="369"/>
      <c r="J77" s="369"/>
      <c r="K77" s="369"/>
      <c r="L77" s="369"/>
      <c r="M77" s="369"/>
      <c r="N77" s="369"/>
      <c r="O77" s="369"/>
      <c r="P77" s="369"/>
      <c r="Q77" s="369"/>
      <c r="R77" s="369"/>
      <c r="S77" s="369"/>
      <c r="T77" s="369"/>
      <c r="U77" s="369"/>
      <c r="V77" s="369"/>
      <c r="W77" s="369"/>
      <c r="X77" s="369"/>
      <c r="Y77" s="369"/>
      <c r="Z77" s="369"/>
      <c r="AA77" s="369"/>
      <c r="AB77" s="369"/>
      <c r="AC77" s="369"/>
      <c r="AD77" s="370"/>
      <c r="AE77" s="370"/>
      <c r="AF77" s="370"/>
      <c r="AG77" s="370"/>
      <c r="AH77" s="370"/>
      <c r="AI77" s="370"/>
      <c r="AJ77" s="10"/>
      <c r="AK77" s="263"/>
      <c r="AL77" s="263"/>
      <c r="AM77" s="263"/>
      <c r="AN77" s="263"/>
      <c r="AO77" s="263"/>
      <c r="AP77" s="263"/>
      <c r="AQ77" s="10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229" customFormat="1" ht="54.75" customHeight="1">
      <c r="A78" s="227">
        <v>1</v>
      </c>
      <c r="B78" s="244"/>
      <c r="C78" s="245" t="s">
        <v>106</v>
      </c>
      <c r="D78" s="237">
        <f aca="true" t="shared" si="28" ref="D78:D86">SUM(L78,R78,X78,AD78)</f>
        <v>1</v>
      </c>
      <c r="E78" s="237"/>
      <c r="F78" s="61">
        <f aca="true" t="shared" si="29" ref="F78:F87">M78+S78+Y78+AE78</f>
        <v>4</v>
      </c>
      <c r="G78" s="247">
        <f aca="true" t="shared" si="30" ref="G78:G87">SUM(H78:K78)</f>
        <v>30</v>
      </c>
      <c r="H78" s="59">
        <f aca="true" t="shared" si="31" ref="H78:H87">(N78+T78+Z78+AF78)*15</f>
        <v>30</v>
      </c>
      <c r="I78" s="59">
        <f aca="true" t="shared" si="32" ref="I78:I87">(O78+U78+AA78+AG78)*15</f>
        <v>0</v>
      </c>
      <c r="J78" s="59">
        <f aca="true" t="shared" si="33" ref="J78:J87">(P78+V78+AB78+AH78)*15</f>
        <v>0</v>
      </c>
      <c r="K78" s="59">
        <f aca="true" t="shared" si="34" ref="K78:K87">(Q78+W78+AC78+AI78)*15</f>
        <v>0</v>
      </c>
      <c r="L78" s="248"/>
      <c r="M78" s="246"/>
      <c r="N78" s="249"/>
      <c r="O78" s="237"/>
      <c r="P78" s="237"/>
      <c r="Q78" s="246"/>
      <c r="R78" s="248">
        <v>1</v>
      </c>
      <c r="S78" s="246">
        <v>4</v>
      </c>
      <c r="T78" s="249">
        <v>2</v>
      </c>
      <c r="U78" s="237"/>
      <c r="V78" s="237"/>
      <c r="W78" s="246"/>
      <c r="X78" s="248"/>
      <c r="Y78" s="246"/>
      <c r="Z78" s="249"/>
      <c r="AA78" s="237"/>
      <c r="AB78" s="237"/>
      <c r="AC78" s="250"/>
      <c r="AD78" s="248"/>
      <c r="AE78" s="246"/>
      <c r="AF78" s="249"/>
      <c r="AG78" s="237"/>
      <c r="AH78" s="237"/>
      <c r="AI78" s="251"/>
      <c r="HG78" s="230"/>
      <c r="HH78" s="230"/>
      <c r="HI78" s="230"/>
      <c r="HJ78" s="230"/>
      <c r="HK78" s="230"/>
      <c r="HL78" s="230"/>
      <c r="HM78" s="230"/>
      <c r="HN78" s="230"/>
      <c r="HO78" s="230"/>
      <c r="HP78" s="230"/>
      <c r="HQ78" s="230"/>
      <c r="HR78" s="230"/>
      <c r="HS78" s="230"/>
      <c r="HT78" s="230"/>
      <c r="HU78" s="230"/>
      <c r="HV78" s="230"/>
      <c r="HW78" s="230"/>
      <c r="HX78" s="230"/>
      <c r="HY78" s="230"/>
      <c r="HZ78" s="230"/>
      <c r="IA78" s="230"/>
      <c r="IB78" s="230"/>
      <c r="IC78" s="230"/>
      <c r="ID78" s="230"/>
      <c r="IE78" s="230"/>
      <c r="IF78" s="230"/>
      <c r="IG78" s="230"/>
      <c r="IH78" s="230"/>
      <c r="II78" s="230"/>
      <c r="IJ78" s="230"/>
      <c r="IK78" s="230"/>
      <c r="IL78" s="230"/>
      <c r="IM78" s="230"/>
      <c r="IN78" s="230"/>
      <c r="IO78" s="230"/>
      <c r="IP78" s="230"/>
      <c r="IQ78" s="230"/>
      <c r="IR78" s="230"/>
      <c r="IS78" s="230"/>
      <c r="IT78" s="230"/>
      <c r="IU78" s="230"/>
      <c r="IV78" s="230"/>
    </row>
    <row r="79" spans="1:256" s="229" customFormat="1" ht="56.25" customHeight="1">
      <c r="A79" s="227">
        <v>2</v>
      </c>
      <c r="B79" s="228"/>
      <c r="C79" s="252" t="s">
        <v>107</v>
      </c>
      <c r="D79" s="237">
        <f t="shared" si="28"/>
        <v>1</v>
      </c>
      <c r="E79" s="237"/>
      <c r="F79" s="61">
        <f t="shared" si="29"/>
        <v>4</v>
      </c>
      <c r="G79" s="247">
        <f t="shared" si="30"/>
        <v>30</v>
      </c>
      <c r="H79" s="59">
        <f t="shared" si="31"/>
        <v>15</v>
      </c>
      <c r="I79" s="59">
        <f t="shared" si="32"/>
        <v>0</v>
      </c>
      <c r="J79" s="59">
        <f t="shared" si="33"/>
        <v>15</v>
      </c>
      <c r="K79" s="59">
        <f t="shared" si="34"/>
        <v>0</v>
      </c>
      <c r="L79" s="243"/>
      <c r="M79" s="253"/>
      <c r="N79" s="254"/>
      <c r="O79" s="241"/>
      <c r="P79" s="241"/>
      <c r="Q79" s="253"/>
      <c r="R79" s="243">
        <v>1</v>
      </c>
      <c r="S79" s="253">
        <v>4</v>
      </c>
      <c r="T79" s="254">
        <v>1</v>
      </c>
      <c r="U79" s="241"/>
      <c r="V79" s="241">
        <v>1</v>
      </c>
      <c r="W79" s="253"/>
      <c r="X79" s="243"/>
      <c r="Y79" s="253"/>
      <c r="Z79" s="254"/>
      <c r="AA79" s="241"/>
      <c r="AB79" s="241"/>
      <c r="AC79" s="255"/>
      <c r="AD79" s="243"/>
      <c r="AE79" s="253"/>
      <c r="AF79" s="254"/>
      <c r="AG79" s="241"/>
      <c r="AH79" s="241"/>
      <c r="AI79" s="255"/>
      <c r="HG79" s="230"/>
      <c r="HH79" s="230"/>
      <c r="HI79" s="230"/>
      <c r="HJ79" s="230"/>
      <c r="HK79" s="230"/>
      <c r="HL79" s="230"/>
      <c r="HM79" s="230"/>
      <c r="HN79" s="230"/>
      <c r="HO79" s="230"/>
      <c r="HP79" s="230"/>
      <c r="HQ79" s="230"/>
      <c r="HR79" s="230"/>
      <c r="HS79" s="230"/>
      <c r="HT79" s="230"/>
      <c r="HU79" s="230"/>
      <c r="HV79" s="230"/>
      <c r="HW79" s="230"/>
      <c r="HX79" s="230"/>
      <c r="HY79" s="230"/>
      <c r="HZ79" s="230"/>
      <c r="IA79" s="230"/>
      <c r="IB79" s="230"/>
      <c r="IC79" s="230"/>
      <c r="ID79" s="230"/>
      <c r="IE79" s="230"/>
      <c r="IF79" s="230"/>
      <c r="IG79" s="230"/>
      <c r="IH79" s="230"/>
      <c r="II79" s="230"/>
      <c r="IJ79" s="230"/>
      <c r="IK79" s="230"/>
      <c r="IL79" s="230"/>
      <c r="IM79" s="230"/>
      <c r="IN79" s="230"/>
      <c r="IO79" s="230"/>
      <c r="IP79" s="230"/>
      <c r="IQ79" s="230"/>
      <c r="IR79" s="230"/>
      <c r="IS79" s="230"/>
      <c r="IT79" s="230"/>
      <c r="IU79" s="230"/>
      <c r="IV79" s="230"/>
    </row>
    <row r="80" spans="1:256" s="229" customFormat="1" ht="27.75" customHeight="1">
      <c r="A80" s="227">
        <v>3</v>
      </c>
      <c r="B80" s="228"/>
      <c r="C80" s="202" t="s">
        <v>108</v>
      </c>
      <c r="D80" s="237">
        <f t="shared" si="28"/>
        <v>1</v>
      </c>
      <c r="E80" s="237"/>
      <c r="F80" s="61">
        <f t="shared" si="29"/>
        <v>3</v>
      </c>
      <c r="G80" s="247">
        <f t="shared" si="30"/>
        <v>30</v>
      </c>
      <c r="H80" s="59">
        <f t="shared" si="31"/>
        <v>15</v>
      </c>
      <c r="I80" s="59">
        <f t="shared" si="32"/>
        <v>0</v>
      </c>
      <c r="J80" s="59">
        <f t="shared" si="33"/>
        <v>15</v>
      </c>
      <c r="K80" s="59">
        <f t="shared" si="34"/>
        <v>0</v>
      </c>
      <c r="L80" s="243"/>
      <c r="M80" s="253"/>
      <c r="N80" s="254"/>
      <c r="O80" s="241"/>
      <c r="P80" s="241"/>
      <c r="Q80" s="253"/>
      <c r="R80" s="243">
        <v>1</v>
      </c>
      <c r="S80" s="253">
        <v>3</v>
      </c>
      <c r="T80" s="254">
        <v>1</v>
      </c>
      <c r="U80" s="241"/>
      <c r="V80" s="241">
        <v>1</v>
      </c>
      <c r="W80" s="253"/>
      <c r="X80" s="243"/>
      <c r="Y80" s="253"/>
      <c r="Z80" s="254"/>
      <c r="AA80" s="241"/>
      <c r="AB80" s="241"/>
      <c r="AC80" s="255"/>
      <c r="AD80" s="243"/>
      <c r="AE80" s="253"/>
      <c r="AF80" s="254"/>
      <c r="AG80" s="241"/>
      <c r="AH80" s="241"/>
      <c r="AI80" s="255"/>
      <c r="HG80" s="230"/>
      <c r="HH80" s="230"/>
      <c r="HI80" s="230"/>
      <c r="HJ80" s="230"/>
      <c r="HK80" s="230"/>
      <c r="HL80" s="230"/>
      <c r="HM80" s="230"/>
      <c r="HN80" s="230"/>
      <c r="HO80" s="230"/>
      <c r="HP80" s="230"/>
      <c r="HQ80" s="230"/>
      <c r="HR80" s="230"/>
      <c r="HS80" s="230"/>
      <c r="HT80" s="230"/>
      <c r="HU80" s="230"/>
      <c r="HV80" s="230"/>
      <c r="HW80" s="230"/>
      <c r="HX80" s="230"/>
      <c r="HY80" s="230"/>
      <c r="HZ80" s="230"/>
      <c r="IA80" s="230"/>
      <c r="IB80" s="230"/>
      <c r="IC80" s="230"/>
      <c r="ID80" s="230"/>
      <c r="IE80" s="230"/>
      <c r="IF80" s="230"/>
      <c r="IG80" s="230"/>
      <c r="IH80" s="230"/>
      <c r="II80" s="230"/>
      <c r="IJ80" s="230"/>
      <c r="IK80" s="230"/>
      <c r="IL80" s="230"/>
      <c r="IM80" s="230"/>
      <c r="IN80" s="230"/>
      <c r="IO80" s="230"/>
      <c r="IP80" s="230"/>
      <c r="IQ80" s="230"/>
      <c r="IR80" s="230"/>
      <c r="IS80" s="230"/>
      <c r="IT80" s="230"/>
      <c r="IU80" s="230"/>
      <c r="IV80" s="230"/>
    </row>
    <row r="81" spans="1:256" s="229" customFormat="1" ht="27.75" customHeight="1">
      <c r="A81" s="227">
        <v>4</v>
      </c>
      <c r="B81" s="228"/>
      <c r="C81" s="202" t="s">
        <v>82</v>
      </c>
      <c r="D81" s="237">
        <f t="shared" si="28"/>
        <v>0</v>
      </c>
      <c r="E81" s="237">
        <v>1</v>
      </c>
      <c r="F81" s="61">
        <f t="shared" si="29"/>
        <v>2</v>
      </c>
      <c r="G81" s="247">
        <f t="shared" si="30"/>
        <v>15</v>
      </c>
      <c r="H81" s="59">
        <f t="shared" si="31"/>
        <v>15</v>
      </c>
      <c r="I81" s="59">
        <f t="shared" si="32"/>
        <v>0</v>
      </c>
      <c r="J81" s="59">
        <f t="shared" si="33"/>
        <v>0</v>
      </c>
      <c r="K81" s="59">
        <f t="shared" si="34"/>
        <v>0</v>
      </c>
      <c r="L81" s="243"/>
      <c r="M81" s="253"/>
      <c r="N81" s="254"/>
      <c r="O81" s="241"/>
      <c r="P81" s="241"/>
      <c r="Q81" s="253"/>
      <c r="R81" s="243"/>
      <c r="S81" s="253">
        <v>2</v>
      </c>
      <c r="T81" s="254">
        <v>1</v>
      </c>
      <c r="U81" s="241"/>
      <c r="V81" s="241"/>
      <c r="W81" s="253"/>
      <c r="X81" s="243"/>
      <c r="Y81" s="253"/>
      <c r="Z81" s="254"/>
      <c r="AA81" s="241"/>
      <c r="AB81" s="241"/>
      <c r="AC81" s="255"/>
      <c r="AD81" s="243"/>
      <c r="AE81" s="253"/>
      <c r="AF81" s="254"/>
      <c r="AG81" s="241"/>
      <c r="AH81" s="241"/>
      <c r="AI81" s="255"/>
      <c r="HG81" s="230"/>
      <c r="HH81" s="230"/>
      <c r="HI81" s="230"/>
      <c r="HJ81" s="230"/>
      <c r="HK81" s="230"/>
      <c r="HL81" s="230"/>
      <c r="HM81" s="230"/>
      <c r="HN81" s="230"/>
      <c r="HO81" s="230"/>
      <c r="HP81" s="230"/>
      <c r="HQ81" s="230"/>
      <c r="HR81" s="230"/>
      <c r="HS81" s="230"/>
      <c r="HT81" s="230"/>
      <c r="HU81" s="230"/>
      <c r="HV81" s="230"/>
      <c r="HW81" s="230"/>
      <c r="HX81" s="230"/>
      <c r="HY81" s="230"/>
      <c r="HZ81" s="230"/>
      <c r="IA81" s="230"/>
      <c r="IB81" s="230"/>
      <c r="IC81" s="230"/>
      <c r="ID81" s="230"/>
      <c r="IE81" s="230"/>
      <c r="IF81" s="230"/>
      <c r="IG81" s="230"/>
      <c r="IH81" s="230"/>
      <c r="II81" s="230"/>
      <c r="IJ81" s="230"/>
      <c r="IK81" s="230"/>
      <c r="IL81" s="230"/>
      <c r="IM81" s="230"/>
      <c r="IN81" s="230"/>
      <c r="IO81" s="230"/>
      <c r="IP81" s="230"/>
      <c r="IQ81" s="230"/>
      <c r="IR81" s="230"/>
      <c r="IS81" s="230"/>
      <c r="IT81" s="230"/>
      <c r="IU81" s="230"/>
      <c r="IV81" s="230"/>
    </row>
    <row r="82" spans="1:256" s="229" customFormat="1" ht="27.75" customHeight="1">
      <c r="A82" s="227">
        <v>5</v>
      </c>
      <c r="B82" s="228"/>
      <c r="C82" s="202" t="s">
        <v>83</v>
      </c>
      <c r="D82" s="237">
        <f t="shared" si="28"/>
        <v>0</v>
      </c>
      <c r="E82" s="237">
        <v>1</v>
      </c>
      <c r="F82" s="61">
        <f t="shared" si="29"/>
        <v>3</v>
      </c>
      <c r="G82" s="247">
        <f t="shared" si="30"/>
        <v>30</v>
      </c>
      <c r="H82" s="59">
        <f t="shared" si="31"/>
        <v>15</v>
      </c>
      <c r="I82" s="59">
        <f t="shared" si="32"/>
        <v>15</v>
      </c>
      <c r="J82" s="59">
        <f t="shared" si="33"/>
        <v>0</v>
      </c>
      <c r="K82" s="59">
        <f t="shared" si="34"/>
        <v>0</v>
      </c>
      <c r="L82" s="243"/>
      <c r="M82" s="253"/>
      <c r="N82" s="254"/>
      <c r="O82" s="241"/>
      <c r="P82" s="241"/>
      <c r="Q82" s="253"/>
      <c r="R82" s="243"/>
      <c r="S82" s="253">
        <v>3</v>
      </c>
      <c r="T82" s="254">
        <v>1</v>
      </c>
      <c r="U82" s="241">
        <v>1</v>
      </c>
      <c r="V82" s="241"/>
      <c r="W82" s="253"/>
      <c r="X82" s="243"/>
      <c r="Y82" s="253"/>
      <c r="Z82" s="254"/>
      <c r="AA82" s="241"/>
      <c r="AB82" s="241"/>
      <c r="AC82" s="255"/>
      <c r="AD82" s="243"/>
      <c r="AE82" s="253"/>
      <c r="AF82" s="254"/>
      <c r="AG82" s="241"/>
      <c r="AH82" s="241"/>
      <c r="AI82" s="255"/>
      <c r="HG82" s="230"/>
      <c r="HH82" s="230"/>
      <c r="HI82" s="230"/>
      <c r="HJ82" s="230"/>
      <c r="HK82" s="230"/>
      <c r="HL82" s="230"/>
      <c r="HM82" s="230"/>
      <c r="HN82" s="230"/>
      <c r="HO82" s="230"/>
      <c r="HP82" s="230"/>
      <c r="HQ82" s="230"/>
      <c r="HR82" s="230"/>
      <c r="HS82" s="230"/>
      <c r="HT82" s="230"/>
      <c r="HU82" s="230"/>
      <c r="HV82" s="230"/>
      <c r="HW82" s="230"/>
      <c r="HX82" s="230"/>
      <c r="HY82" s="230"/>
      <c r="HZ82" s="230"/>
      <c r="IA82" s="230"/>
      <c r="IB82" s="230"/>
      <c r="IC82" s="230"/>
      <c r="ID82" s="230"/>
      <c r="IE82" s="230"/>
      <c r="IF82" s="230"/>
      <c r="IG82" s="230"/>
      <c r="IH82" s="230"/>
      <c r="II82" s="230"/>
      <c r="IJ82" s="230"/>
      <c r="IK82" s="230"/>
      <c r="IL82" s="230"/>
      <c r="IM82" s="230"/>
      <c r="IN82" s="230"/>
      <c r="IO82" s="230"/>
      <c r="IP82" s="230"/>
      <c r="IQ82" s="230"/>
      <c r="IR82" s="230"/>
      <c r="IS82" s="230"/>
      <c r="IT82" s="230"/>
      <c r="IU82" s="230"/>
      <c r="IV82" s="230"/>
    </row>
    <row r="83" spans="1:256" s="229" customFormat="1" ht="27.75" customHeight="1">
      <c r="A83" s="227" t="s">
        <v>114</v>
      </c>
      <c r="B83" s="228"/>
      <c r="C83" s="202" t="s">
        <v>105</v>
      </c>
      <c r="D83" s="237">
        <f t="shared" si="28"/>
        <v>1</v>
      </c>
      <c r="E83" s="237"/>
      <c r="F83" s="61">
        <f t="shared" si="29"/>
        <v>3</v>
      </c>
      <c r="G83" s="247">
        <f t="shared" si="30"/>
        <v>15</v>
      </c>
      <c r="H83" s="59">
        <f t="shared" si="31"/>
        <v>15</v>
      </c>
      <c r="I83" s="59">
        <f t="shared" si="32"/>
        <v>0</v>
      </c>
      <c r="J83" s="59">
        <f t="shared" si="33"/>
        <v>0</v>
      </c>
      <c r="K83" s="59">
        <f t="shared" si="34"/>
        <v>0</v>
      </c>
      <c r="L83" s="243"/>
      <c r="M83" s="253"/>
      <c r="N83" s="254"/>
      <c r="O83" s="241"/>
      <c r="P83" s="241"/>
      <c r="Q83" s="253"/>
      <c r="R83" s="243"/>
      <c r="S83" s="253"/>
      <c r="T83" s="254"/>
      <c r="U83" s="241"/>
      <c r="V83" s="241"/>
      <c r="W83" s="253"/>
      <c r="X83" s="243">
        <v>1</v>
      </c>
      <c r="Y83" s="253">
        <v>3</v>
      </c>
      <c r="Z83" s="254">
        <v>1</v>
      </c>
      <c r="AA83" s="241"/>
      <c r="AB83" s="241"/>
      <c r="AC83" s="255"/>
      <c r="AD83" s="243"/>
      <c r="AE83" s="253"/>
      <c r="AF83" s="254"/>
      <c r="AG83" s="241"/>
      <c r="AH83" s="241"/>
      <c r="AI83" s="255"/>
      <c r="HG83" s="230"/>
      <c r="HH83" s="230"/>
      <c r="HI83" s="230"/>
      <c r="HJ83" s="230"/>
      <c r="HK83" s="230"/>
      <c r="HL83" s="230"/>
      <c r="HM83" s="230"/>
      <c r="HN83" s="230"/>
      <c r="HO83" s="230"/>
      <c r="HP83" s="230"/>
      <c r="HQ83" s="230"/>
      <c r="HR83" s="230"/>
      <c r="HS83" s="230"/>
      <c r="HT83" s="230"/>
      <c r="HU83" s="230"/>
      <c r="HV83" s="230"/>
      <c r="HW83" s="230"/>
      <c r="HX83" s="230"/>
      <c r="HY83" s="230"/>
      <c r="HZ83" s="230"/>
      <c r="IA83" s="230"/>
      <c r="IB83" s="230"/>
      <c r="IC83" s="230"/>
      <c r="ID83" s="230"/>
      <c r="IE83" s="230"/>
      <c r="IF83" s="230"/>
      <c r="IG83" s="230"/>
      <c r="IH83" s="230"/>
      <c r="II83" s="230"/>
      <c r="IJ83" s="230"/>
      <c r="IK83" s="230"/>
      <c r="IL83" s="230"/>
      <c r="IM83" s="230"/>
      <c r="IN83" s="230"/>
      <c r="IO83" s="230"/>
      <c r="IP83" s="230"/>
      <c r="IQ83" s="230"/>
      <c r="IR83" s="230"/>
      <c r="IS83" s="230"/>
      <c r="IT83" s="230"/>
      <c r="IU83" s="230"/>
      <c r="IV83" s="230"/>
    </row>
    <row r="84" spans="1:256" s="229" customFormat="1" ht="42.75" customHeight="1">
      <c r="A84" s="227" t="s">
        <v>115</v>
      </c>
      <c r="B84" s="228"/>
      <c r="C84" s="252" t="s">
        <v>111</v>
      </c>
      <c r="D84" s="237">
        <f t="shared" si="28"/>
        <v>0</v>
      </c>
      <c r="E84" s="237">
        <v>1</v>
      </c>
      <c r="F84" s="61">
        <f t="shared" si="29"/>
        <v>2</v>
      </c>
      <c r="G84" s="247">
        <f t="shared" si="30"/>
        <v>15</v>
      </c>
      <c r="H84" s="59">
        <f t="shared" si="31"/>
        <v>15</v>
      </c>
      <c r="I84" s="59">
        <f t="shared" si="32"/>
        <v>0</v>
      </c>
      <c r="J84" s="59">
        <f t="shared" si="33"/>
        <v>0</v>
      </c>
      <c r="K84" s="59">
        <f t="shared" si="34"/>
        <v>0</v>
      </c>
      <c r="L84" s="243"/>
      <c r="M84" s="253"/>
      <c r="N84" s="254"/>
      <c r="O84" s="241"/>
      <c r="P84" s="241"/>
      <c r="Q84" s="253"/>
      <c r="R84" s="243"/>
      <c r="S84" s="253"/>
      <c r="T84" s="254"/>
      <c r="U84" s="241"/>
      <c r="V84" s="241"/>
      <c r="W84" s="253"/>
      <c r="X84" s="243"/>
      <c r="Y84" s="253">
        <v>2</v>
      </c>
      <c r="Z84" s="254">
        <v>1</v>
      </c>
      <c r="AA84" s="241"/>
      <c r="AB84" s="241"/>
      <c r="AC84" s="255"/>
      <c r="AD84" s="243"/>
      <c r="AE84" s="253"/>
      <c r="AF84" s="254"/>
      <c r="AG84" s="241"/>
      <c r="AH84" s="241"/>
      <c r="AI84" s="255"/>
      <c r="HG84" s="230"/>
      <c r="HH84" s="230"/>
      <c r="HI84" s="230"/>
      <c r="HJ84" s="230"/>
      <c r="HK84" s="230"/>
      <c r="HL84" s="230"/>
      <c r="HM84" s="230"/>
      <c r="HN84" s="230"/>
      <c r="HO84" s="230"/>
      <c r="HP84" s="230"/>
      <c r="HQ84" s="230"/>
      <c r="HR84" s="230"/>
      <c r="HS84" s="230"/>
      <c r="HT84" s="230"/>
      <c r="HU84" s="230"/>
      <c r="HV84" s="230"/>
      <c r="HW84" s="230"/>
      <c r="HX84" s="230"/>
      <c r="HY84" s="230"/>
      <c r="HZ84" s="230"/>
      <c r="IA84" s="230"/>
      <c r="IB84" s="230"/>
      <c r="IC84" s="230"/>
      <c r="ID84" s="230"/>
      <c r="IE84" s="230"/>
      <c r="IF84" s="230"/>
      <c r="IG84" s="230"/>
      <c r="IH84" s="230"/>
      <c r="II84" s="230"/>
      <c r="IJ84" s="230"/>
      <c r="IK84" s="230"/>
      <c r="IL84" s="230"/>
      <c r="IM84" s="230"/>
      <c r="IN84" s="230"/>
      <c r="IO84" s="230"/>
      <c r="IP84" s="230"/>
      <c r="IQ84" s="230"/>
      <c r="IR84" s="230"/>
      <c r="IS84" s="230"/>
      <c r="IT84" s="230"/>
      <c r="IU84" s="230"/>
      <c r="IV84" s="230"/>
    </row>
    <row r="85" spans="1:256" s="229" customFormat="1" ht="27.75" customHeight="1">
      <c r="A85" s="227" t="s">
        <v>116</v>
      </c>
      <c r="B85" s="228"/>
      <c r="C85" s="202" t="s">
        <v>112</v>
      </c>
      <c r="D85" s="237">
        <f t="shared" si="28"/>
        <v>1</v>
      </c>
      <c r="E85" s="237"/>
      <c r="F85" s="61">
        <f t="shared" si="29"/>
        <v>3</v>
      </c>
      <c r="G85" s="247">
        <f t="shared" si="30"/>
        <v>15</v>
      </c>
      <c r="H85" s="59">
        <f t="shared" si="31"/>
        <v>15</v>
      </c>
      <c r="I85" s="59">
        <f t="shared" si="32"/>
        <v>0</v>
      </c>
      <c r="J85" s="59">
        <f t="shared" si="33"/>
        <v>0</v>
      </c>
      <c r="K85" s="59">
        <f t="shared" si="34"/>
        <v>0</v>
      </c>
      <c r="L85" s="243"/>
      <c r="M85" s="253"/>
      <c r="N85" s="254"/>
      <c r="O85" s="241"/>
      <c r="P85" s="241"/>
      <c r="Q85" s="253"/>
      <c r="R85" s="243"/>
      <c r="S85" s="253"/>
      <c r="T85" s="254"/>
      <c r="U85" s="241"/>
      <c r="V85" s="241"/>
      <c r="W85" s="253"/>
      <c r="X85" s="243">
        <v>1</v>
      </c>
      <c r="Y85" s="253">
        <v>3</v>
      </c>
      <c r="Z85" s="254">
        <v>1</v>
      </c>
      <c r="AA85" s="241"/>
      <c r="AB85" s="241"/>
      <c r="AC85" s="255"/>
      <c r="AD85" s="243"/>
      <c r="AE85" s="253"/>
      <c r="AF85" s="254"/>
      <c r="AG85" s="241"/>
      <c r="AH85" s="241"/>
      <c r="AI85" s="255"/>
      <c r="HG85" s="230"/>
      <c r="HH85" s="230"/>
      <c r="HI85" s="230"/>
      <c r="HJ85" s="230"/>
      <c r="HK85" s="230"/>
      <c r="HL85" s="230"/>
      <c r="HM85" s="230"/>
      <c r="HN85" s="230"/>
      <c r="HO85" s="230"/>
      <c r="HP85" s="230"/>
      <c r="HQ85" s="230"/>
      <c r="HR85" s="230"/>
      <c r="HS85" s="230"/>
      <c r="HT85" s="230"/>
      <c r="HU85" s="230"/>
      <c r="HV85" s="230"/>
      <c r="HW85" s="230"/>
      <c r="HX85" s="230"/>
      <c r="HY85" s="230"/>
      <c r="HZ85" s="230"/>
      <c r="IA85" s="230"/>
      <c r="IB85" s="230"/>
      <c r="IC85" s="230"/>
      <c r="ID85" s="230"/>
      <c r="IE85" s="230"/>
      <c r="IF85" s="230"/>
      <c r="IG85" s="230"/>
      <c r="IH85" s="230"/>
      <c r="II85" s="230"/>
      <c r="IJ85" s="230"/>
      <c r="IK85" s="230"/>
      <c r="IL85" s="230"/>
      <c r="IM85" s="230"/>
      <c r="IN85" s="230"/>
      <c r="IO85" s="230"/>
      <c r="IP85" s="230"/>
      <c r="IQ85" s="230"/>
      <c r="IR85" s="230"/>
      <c r="IS85" s="230"/>
      <c r="IT85" s="230"/>
      <c r="IU85" s="230"/>
      <c r="IV85" s="230"/>
    </row>
    <row r="86" spans="1:256" s="229" customFormat="1" ht="27.75" customHeight="1">
      <c r="A86" s="227" t="s">
        <v>117</v>
      </c>
      <c r="B86" s="228"/>
      <c r="C86" s="202" t="s">
        <v>113</v>
      </c>
      <c r="D86" s="237">
        <f t="shared" si="28"/>
        <v>1</v>
      </c>
      <c r="E86" s="237"/>
      <c r="F86" s="61">
        <f t="shared" si="29"/>
        <v>11</v>
      </c>
      <c r="G86" s="247">
        <f t="shared" si="30"/>
        <v>75</v>
      </c>
      <c r="H86" s="59">
        <f t="shared" si="31"/>
        <v>15</v>
      </c>
      <c r="I86" s="59">
        <f t="shared" si="32"/>
        <v>0</v>
      </c>
      <c r="J86" s="59">
        <f t="shared" si="33"/>
        <v>60</v>
      </c>
      <c r="K86" s="59">
        <f t="shared" si="34"/>
        <v>0</v>
      </c>
      <c r="L86" s="243"/>
      <c r="M86" s="253"/>
      <c r="N86" s="254"/>
      <c r="O86" s="241"/>
      <c r="P86" s="241"/>
      <c r="Q86" s="253"/>
      <c r="R86" s="243"/>
      <c r="S86" s="253"/>
      <c r="T86" s="254"/>
      <c r="U86" s="241"/>
      <c r="V86" s="241"/>
      <c r="W86" s="253"/>
      <c r="X86" s="243">
        <v>1</v>
      </c>
      <c r="Y86" s="253">
        <v>4</v>
      </c>
      <c r="Z86" s="254">
        <v>1</v>
      </c>
      <c r="AA86" s="241"/>
      <c r="AB86" s="241">
        <v>1</v>
      </c>
      <c r="AC86" s="255"/>
      <c r="AD86" s="243"/>
      <c r="AE86" s="253">
        <v>7</v>
      </c>
      <c r="AF86" s="254"/>
      <c r="AG86" s="241"/>
      <c r="AH86" s="241">
        <v>3</v>
      </c>
      <c r="AI86" s="255"/>
      <c r="HG86" s="230"/>
      <c r="HH86" s="230"/>
      <c r="HI86" s="230"/>
      <c r="HJ86" s="230"/>
      <c r="HK86" s="230"/>
      <c r="HL86" s="230"/>
      <c r="HM86" s="230"/>
      <c r="HN86" s="230"/>
      <c r="HO86" s="230"/>
      <c r="HP86" s="230"/>
      <c r="HQ86" s="230"/>
      <c r="HR86" s="230"/>
      <c r="HS86" s="230"/>
      <c r="HT86" s="230"/>
      <c r="HU86" s="230"/>
      <c r="HV86" s="230"/>
      <c r="HW86" s="230"/>
      <c r="HX86" s="230"/>
      <c r="HY86" s="230"/>
      <c r="HZ86" s="230"/>
      <c r="IA86" s="230"/>
      <c r="IB86" s="230"/>
      <c r="IC86" s="230"/>
      <c r="ID86" s="230"/>
      <c r="IE86" s="230"/>
      <c r="IF86" s="230"/>
      <c r="IG86" s="230"/>
      <c r="IH86" s="230"/>
      <c r="II86" s="230"/>
      <c r="IJ86" s="230"/>
      <c r="IK86" s="230"/>
      <c r="IL86" s="230"/>
      <c r="IM86" s="230"/>
      <c r="IN86" s="230"/>
      <c r="IO86" s="230"/>
      <c r="IP86" s="230"/>
      <c r="IQ86" s="230"/>
      <c r="IR86" s="230"/>
      <c r="IS86" s="230"/>
      <c r="IT86" s="230"/>
      <c r="IU86" s="230"/>
      <c r="IV86" s="230"/>
    </row>
    <row r="87" spans="1:256" s="229" customFormat="1" ht="27.75" customHeight="1">
      <c r="A87" s="227" t="s">
        <v>118</v>
      </c>
      <c r="B87" s="228"/>
      <c r="C87" s="202" t="s">
        <v>133</v>
      </c>
      <c r="D87" s="237">
        <f>SUM(L87,R87,X87,AD87)</f>
        <v>0</v>
      </c>
      <c r="E87" s="237">
        <v>1</v>
      </c>
      <c r="F87" s="61">
        <f t="shared" si="29"/>
        <v>3</v>
      </c>
      <c r="G87" s="247">
        <f t="shared" si="30"/>
        <v>15</v>
      </c>
      <c r="H87" s="59">
        <f t="shared" si="31"/>
        <v>15</v>
      </c>
      <c r="I87" s="59">
        <f t="shared" si="32"/>
        <v>0</v>
      </c>
      <c r="J87" s="59">
        <f t="shared" si="33"/>
        <v>0</v>
      </c>
      <c r="K87" s="59">
        <f t="shared" si="34"/>
        <v>0</v>
      </c>
      <c r="L87" s="243"/>
      <c r="M87" s="253"/>
      <c r="N87" s="254"/>
      <c r="O87" s="241"/>
      <c r="P87" s="241"/>
      <c r="Q87" s="253"/>
      <c r="R87" s="243"/>
      <c r="S87" s="253"/>
      <c r="T87" s="254"/>
      <c r="U87" s="241"/>
      <c r="V87" s="241"/>
      <c r="W87" s="253"/>
      <c r="X87" s="243"/>
      <c r="Y87" s="253">
        <v>3</v>
      </c>
      <c r="Z87" s="254">
        <v>1</v>
      </c>
      <c r="AA87" s="241"/>
      <c r="AB87" s="241"/>
      <c r="AC87" s="255"/>
      <c r="AD87" s="243"/>
      <c r="AE87" s="253"/>
      <c r="AF87" s="254"/>
      <c r="AG87" s="241"/>
      <c r="AH87" s="241"/>
      <c r="AI87" s="255"/>
      <c r="HG87" s="230"/>
      <c r="HH87" s="230"/>
      <c r="HI87" s="230"/>
      <c r="HJ87" s="230"/>
      <c r="HK87" s="230"/>
      <c r="HL87" s="230"/>
      <c r="HM87" s="230"/>
      <c r="HN87" s="230"/>
      <c r="HO87" s="230"/>
      <c r="HP87" s="230"/>
      <c r="HQ87" s="230"/>
      <c r="HR87" s="230"/>
      <c r="HS87" s="230"/>
      <c r="HT87" s="230"/>
      <c r="HU87" s="230"/>
      <c r="HV87" s="230"/>
      <c r="HW87" s="230"/>
      <c r="HX87" s="230"/>
      <c r="HY87" s="230"/>
      <c r="HZ87" s="230"/>
      <c r="IA87" s="230"/>
      <c r="IB87" s="230"/>
      <c r="IC87" s="230"/>
      <c r="ID87" s="230"/>
      <c r="IE87" s="230"/>
      <c r="IF87" s="230"/>
      <c r="IG87" s="230"/>
      <c r="IH87" s="230"/>
      <c r="II87" s="230"/>
      <c r="IJ87" s="230"/>
      <c r="IK87" s="230"/>
      <c r="IL87" s="230"/>
      <c r="IM87" s="230"/>
      <c r="IN87" s="230"/>
      <c r="IO87" s="230"/>
      <c r="IP87" s="230"/>
      <c r="IQ87" s="230"/>
      <c r="IR87" s="230"/>
      <c r="IS87" s="230"/>
      <c r="IT87" s="230"/>
      <c r="IU87" s="230"/>
      <c r="IV87" s="230"/>
    </row>
    <row r="88" spans="1:256" s="21" customFormat="1" ht="27.75" customHeight="1">
      <c r="A88" s="225" t="s">
        <v>91</v>
      </c>
      <c r="B88" s="191"/>
      <c r="C88" s="202" t="s">
        <v>119</v>
      </c>
      <c r="D88" s="300">
        <v>0</v>
      </c>
      <c r="E88" s="303">
        <v>1</v>
      </c>
      <c r="F88" s="311">
        <v>2</v>
      </c>
      <c r="G88" s="314">
        <v>15</v>
      </c>
      <c r="H88" s="300">
        <v>15</v>
      </c>
      <c r="I88" s="300">
        <f>(O88+U88+AA88+AG88)*15</f>
        <v>0</v>
      </c>
      <c r="J88" s="303">
        <f>(P88+V88+AB88+AH88)*15</f>
        <v>0</v>
      </c>
      <c r="K88" s="306">
        <f>(Q88+W88+AC88+AI88)*15</f>
        <v>0</v>
      </c>
      <c r="L88" s="296"/>
      <c r="M88" s="275"/>
      <c r="N88" s="277"/>
      <c r="O88" s="286"/>
      <c r="P88" s="286"/>
      <c r="Q88" s="293"/>
      <c r="R88" s="292">
        <v>1</v>
      </c>
      <c r="S88" s="275">
        <v>3</v>
      </c>
      <c r="T88" s="277">
        <v>2</v>
      </c>
      <c r="U88" s="286"/>
      <c r="V88" s="286"/>
      <c r="W88" s="293"/>
      <c r="X88" s="292"/>
      <c r="Y88" s="275"/>
      <c r="Z88" s="277"/>
      <c r="AA88" s="286"/>
      <c r="AB88" s="286"/>
      <c r="AC88" s="289"/>
      <c r="AD88" s="292">
        <v>1</v>
      </c>
      <c r="AE88" s="275">
        <v>5</v>
      </c>
      <c r="AF88" s="277">
        <v>2</v>
      </c>
      <c r="AG88" s="280"/>
      <c r="AH88" s="280"/>
      <c r="AI88" s="283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21" customFormat="1" ht="27.75" customHeight="1">
      <c r="A89" s="225" t="s">
        <v>92</v>
      </c>
      <c r="B89" s="191"/>
      <c r="C89" s="202" t="s">
        <v>120</v>
      </c>
      <c r="D89" s="287"/>
      <c r="E89" s="309"/>
      <c r="F89" s="312"/>
      <c r="G89" s="278"/>
      <c r="H89" s="301"/>
      <c r="I89" s="301"/>
      <c r="J89" s="304"/>
      <c r="K89" s="307"/>
      <c r="L89" s="297"/>
      <c r="M89" s="298"/>
      <c r="N89" s="299"/>
      <c r="O89" s="287"/>
      <c r="P89" s="287"/>
      <c r="Q89" s="294"/>
      <c r="R89" s="273"/>
      <c r="S89" s="276"/>
      <c r="T89" s="278"/>
      <c r="U89" s="287"/>
      <c r="V89" s="287"/>
      <c r="W89" s="294"/>
      <c r="X89" s="273"/>
      <c r="Y89" s="272"/>
      <c r="Z89" s="278"/>
      <c r="AA89" s="287"/>
      <c r="AB89" s="287"/>
      <c r="AC89" s="290"/>
      <c r="AD89" s="273"/>
      <c r="AE89" s="276"/>
      <c r="AF89" s="278"/>
      <c r="AG89" s="281"/>
      <c r="AH89" s="281"/>
      <c r="AI89" s="284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21" customFormat="1" ht="27.75" customHeight="1" thickBot="1">
      <c r="A90" s="225" t="s">
        <v>134</v>
      </c>
      <c r="B90" s="191"/>
      <c r="C90" s="202" t="s">
        <v>121</v>
      </c>
      <c r="D90" s="288"/>
      <c r="E90" s="310"/>
      <c r="F90" s="313"/>
      <c r="G90" s="315"/>
      <c r="H90" s="302"/>
      <c r="I90" s="302"/>
      <c r="J90" s="305"/>
      <c r="K90" s="308"/>
      <c r="L90" s="274"/>
      <c r="M90" s="271"/>
      <c r="N90" s="279"/>
      <c r="O90" s="288"/>
      <c r="P90" s="288"/>
      <c r="Q90" s="295"/>
      <c r="R90" s="274"/>
      <c r="S90" s="271"/>
      <c r="T90" s="279"/>
      <c r="U90" s="288"/>
      <c r="V90" s="288"/>
      <c r="W90" s="295"/>
      <c r="X90" s="274"/>
      <c r="Y90" s="271"/>
      <c r="Z90" s="279"/>
      <c r="AA90" s="288"/>
      <c r="AB90" s="288"/>
      <c r="AC90" s="291"/>
      <c r="AD90" s="274"/>
      <c r="AE90" s="271"/>
      <c r="AF90" s="279"/>
      <c r="AG90" s="282"/>
      <c r="AH90" s="282"/>
      <c r="AI90" s="285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168" customFormat="1" ht="27.75" customHeight="1" thickBot="1">
      <c r="A91" s="353" t="s">
        <v>55</v>
      </c>
      <c r="B91" s="353"/>
      <c r="C91" s="353"/>
      <c r="D91" s="193">
        <f aca="true" t="shared" si="35" ref="D91:AI91">SUM(D78:D90)</f>
        <v>6</v>
      </c>
      <c r="E91" s="193">
        <f t="shared" si="35"/>
        <v>5</v>
      </c>
      <c r="F91" s="166">
        <f t="shared" si="35"/>
        <v>40</v>
      </c>
      <c r="G91" s="209">
        <f t="shared" si="35"/>
        <v>285</v>
      </c>
      <c r="H91" s="193">
        <f t="shared" si="35"/>
        <v>180</v>
      </c>
      <c r="I91" s="193">
        <f t="shared" si="35"/>
        <v>15</v>
      </c>
      <c r="J91" s="193">
        <f t="shared" si="35"/>
        <v>90</v>
      </c>
      <c r="K91" s="193">
        <f t="shared" si="35"/>
        <v>0</v>
      </c>
      <c r="L91" s="194">
        <f t="shared" si="35"/>
        <v>0</v>
      </c>
      <c r="M91" s="166">
        <f t="shared" si="35"/>
        <v>0</v>
      </c>
      <c r="N91" s="209">
        <f t="shared" si="35"/>
        <v>0</v>
      </c>
      <c r="O91" s="193">
        <f t="shared" si="35"/>
        <v>0</v>
      </c>
      <c r="P91" s="193">
        <f t="shared" si="35"/>
        <v>0</v>
      </c>
      <c r="Q91" s="193">
        <f t="shared" si="35"/>
        <v>0</v>
      </c>
      <c r="R91" s="194">
        <f t="shared" si="35"/>
        <v>4</v>
      </c>
      <c r="S91" s="193">
        <f t="shared" si="35"/>
        <v>19</v>
      </c>
      <c r="T91" s="193">
        <f t="shared" si="35"/>
        <v>8</v>
      </c>
      <c r="U91" s="193">
        <f t="shared" si="35"/>
        <v>1</v>
      </c>
      <c r="V91" s="193">
        <f t="shared" si="35"/>
        <v>2</v>
      </c>
      <c r="W91" s="196">
        <f t="shared" si="35"/>
        <v>0</v>
      </c>
      <c r="X91" s="193">
        <f t="shared" si="35"/>
        <v>3</v>
      </c>
      <c r="Y91" s="164">
        <f t="shared" si="35"/>
        <v>15</v>
      </c>
      <c r="Z91" s="195">
        <f t="shared" si="35"/>
        <v>5</v>
      </c>
      <c r="AA91" s="193">
        <f t="shared" si="35"/>
        <v>0</v>
      </c>
      <c r="AB91" s="193">
        <f t="shared" si="35"/>
        <v>1</v>
      </c>
      <c r="AC91" s="196">
        <f t="shared" si="35"/>
        <v>0</v>
      </c>
      <c r="AD91" s="193">
        <f t="shared" si="35"/>
        <v>1</v>
      </c>
      <c r="AE91" s="164">
        <f t="shared" si="35"/>
        <v>12</v>
      </c>
      <c r="AF91" s="195">
        <f t="shared" si="35"/>
        <v>2</v>
      </c>
      <c r="AG91" s="193">
        <f t="shared" si="35"/>
        <v>0</v>
      </c>
      <c r="AH91" s="193">
        <f t="shared" si="35"/>
        <v>3</v>
      </c>
      <c r="AI91" s="207">
        <f t="shared" si="35"/>
        <v>0</v>
      </c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19" customFormat="1" ht="27.75" customHeight="1">
      <c r="A92" s="364" t="s">
        <v>100</v>
      </c>
      <c r="B92" s="365"/>
      <c r="C92" s="365"/>
      <c r="D92" s="365"/>
      <c r="E92" s="365"/>
      <c r="F92" s="365"/>
      <c r="G92" s="365"/>
      <c r="H92" s="365"/>
      <c r="I92" s="365"/>
      <c r="J92" s="365"/>
      <c r="K92" s="365"/>
      <c r="L92" s="365"/>
      <c r="M92" s="365"/>
      <c r="N92" s="365"/>
      <c r="O92" s="365"/>
      <c r="P92" s="365"/>
      <c r="Q92" s="365"/>
      <c r="R92" s="365"/>
      <c r="S92" s="365"/>
      <c r="T92" s="365"/>
      <c r="U92" s="365"/>
      <c r="V92" s="365"/>
      <c r="W92" s="365"/>
      <c r="X92" s="365"/>
      <c r="Y92" s="365"/>
      <c r="Z92" s="365"/>
      <c r="AA92" s="365"/>
      <c r="AB92" s="365"/>
      <c r="AC92" s="365"/>
      <c r="AD92" s="366"/>
      <c r="AE92" s="366"/>
      <c r="AF92" s="366"/>
      <c r="AG92" s="366"/>
      <c r="AH92" s="366"/>
      <c r="AI92" s="367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21" customFormat="1" ht="27.75" customHeight="1">
      <c r="A93" s="218">
        <v>1</v>
      </c>
      <c r="B93" s="87"/>
      <c r="C93" s="117" t="s">
        <v>65</v>
      </c>
      <c r="D93" s="59">
        <f>SUM(L93,R93,X93,AD93)</f>
        <v>0</v>
      </c>
      <c r="E93" s="59">
        <v>1</v>
      </c>
      <c r="F93" s="61">
        <f>M93+S93+Y93+AE93</f>
        <v>2</v>
      </c>
      <c r="G93" s="62">
        <f>SUM(H93:K93)</f>
        <v>15</v>
      </c>
      <c r="H93" s="59">
        <f aca="true" t="shared" si="36" ref="H93:K96">(N93+T93+Z93+AF93)*15</f>
        <v>0</v>
      </c>
      <c r="I93" s="59">
        <f t="shared" si="36"/>
        <v>15</v>
      </c>
      <c r="J93" s="59">
        <f t="shared" si="36"/>
        <v>0</v>
      </c>
      <c r="K93" s="59">
        <f t="shared" si="36"/>
        <v>0</v>
      </c>
      <c r="L93" s="68"/>
      <c r="M93" s="92"/>
      <c r="N93" s="93"/>
      <c r="O93" s="59"/>
      <c r="P93" s="59"/>
      <c r="Q93" s="92"/>
      <c r="R93" s="68"/>
      <c r="S93" s="92">
        <v>2</v>
      </c>
      <c r="T93" s="93"/>
      <c r="U93" s="59">
        <v>1</v>
      </c>
      <c r="V93" s="59"/>
      <c r="W93" s="71"/>
      <c r="X93" s="68"/>
      <c r="Y93" s="92"/>
      <c r="Z93" s="93"/>
      <c r="AA93" s="59"/>
      <c r="AB93" s="59"/>
      <c r="AC93" s="71"/>
      <c r="AD93" s="68"/>
      <c r="AE93" s="92"/>
      <c r="AF93" s="93"/>
      <c r="AG93" s="59"/>
      <c r="AH93" s="59"/>
      <c r="AI93" s="71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21" customFormat="1" ht="27.75" customHeight="1">
      <c r="A94" s="218">
        <v>2</v>
      </c>
      <c r="B94" s="116"/>
      <c r="C94" s="202" t="s">
        <v>80</v>
      </c>
      <c r="D94" s="59"/>
      <c r="E94" s="59">
        <v>1</v>
      </c>
      <c r="F94" s="61">
        <f>M94+S94+Y94+AE94</f>
        <v>12</v>
      </c>
      <c r="G94" s="62">
        <f>SUM(H94:K94)</f>
        <v>225</v>
      </c>
      <c r="H94" s="59">
        <f t="shared" si="36"/>
        <v>0</v>
      </c>
      <c r="I94" s="59">
        <f t="shared" si="36"/>
        <v>0</v>
      </c>
      <c r="J94" s="59">
        <f t="shared" si="36"/>
        <v>0</v>
      </c>
      <c r="K94" s="59">
        <f t="shared" si="36"/>
        <v>225</v>
      </c>
      <c r="L94" s="63"/>
      <c r="M94" s="64"/>
      <c r="N94" s="65"/>
      <c r="O94" s="66"/>
      <c r="P94" s="66"/>
      <c r="Q94" s="64"/>
      <c r="R94" s="63"/>
      <c r="S94" s="64"/>
      <c r="T94" s="65"/>
      <c r="U94" s="66"/>
      <c r="V94" s="66"/>
      <c r="W94" s="121"/>
      <c r="X94" s="63"/>
      <c r="Y94" s="64">
        <v>8</v>
      </c>
      <c r="Z94" s="65"/>
      <c r="AA94" s="66"/>
      <c r="AB94" s="66"/>
      <c r="AC94" s="121">
        <v>10</v>
      </c>
      <c r="AD94" s="74"/>
      <c r="AE94" s="73">
        <v>4</v>
      </c>
      <c r="AF94" s="74"/>
      <c r="AG94" s="75"/>
      <c r="AH94" s="75"/>
      <c r="AI94" s="122">
        <v>5</v>
      </c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21" customFormat="1" ht="27.75" customHeight="1">
      <c r="A95" s="218">
        <v>3</v>
      </c>
      <c r="B95" s="116"/>
      <c r="C95" s="117" t="s">
        <v>67</v>
      </c>
      <c r="D95" s="59">
        <f>SUM(L95,R95,X95,AD95)</f>
        <v>0</v>
      </c>
      <c r="E95" s="59">
        <v>2</v>
      </c>
      <c r="F95" s="61">
        <f>M95+S95+Y95+AE95</f>
        <v>6</v>
      </c>
      <c r="G95" s="62">
        <f>SUM(H95:K95)</f>
        <v>30</v>
      </c>
      <c r="H95" s="59">
        <f t="shared" si="36"/>
        <v>0</v>
      </c>
      <c r="I95" s="59">
        <f t="shared" si="36"/>
        <v>30</v>
      </c>
      <c r="J95" s="59">
        <f t="shared" si="36"/>
        <v>0</v>
      </c>
      <c r="K95" s="59">
        <f t="shared" si="36"/>
        <v>0</v>
      </c>
      <c r="L95" s="63"/>
      <c r="M95" s="64"/>
      <c r="N95" s="65"/>
      <c r="O95" s="66"/>
      <c r="P95" s="66"/>
      <c r="Q95" s="64"/>
      <c r="R95" s="63"/>
      <c r="S95" s="64"/>
      <c r="T95" s="65"/>
      <c r="U95" s="66"/>
      <c r="V95" s="66"/>
      <c r="W95" s="121"/>
      <c r="X95" s="63"/>
      <c r="Y95" s="64">
        <v>3</v>
      </c>
      <c r="Z95" s="65"/>
      <c r="AA95" s="66">
        <v>1</v>
      </c>
      <c r="AB95" s="66"/>
      <c r="AC95" s="121"/>
      <c r="AD95" s="63"/>
      <c r="AE95" s="64">
        <v>3</v>
      </c>
      <c r="AF95" s="65"/>
      <c r="AG95" s="66">
        <v>1</v>
      </c>
      <c r="AH95" s="66"/>
      <c r="AI95" s="121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229" customFormat="1" ht="27.75" customHeight="1" thickBot="1">
      <c r="A96" s="256">
        <v>4</v>
      </c>
      <c r="B96" s="228"/>
      <c r="C96" s="202" t="s">
        <v>68</v>
      </c>
      <c r="D96" s="237">
        <f>SUM(L96,R96,X96,AD96)</f>
        <v>0</v>
      </c>
      <c r="E96" s="237">
        <v>2</v>
      </c>
      <c r="F96" s="61">
        <f>M96+S96+Y96+AE96</f>
        <v>15</v>
      </c>
      <c r="G96" s="232">
        <f>SUM(H96:K96)</f>
        <v>90</v>
      </c>
      <c r="H96" s="237">
        <f t="shared" si="36"/>
        <v>0</v>
      </c>
      <c r="I96" s="237">
        <f t="shared" si="36"/>
        <v>0</v>
      </c>
      <c r="J96" s="237">
        <f t="shared" si="36"/>
        <v>0</v>
      </c>
      <c r="K96" s="237">
        <f t="shared" si="36"/>
        <v>90</v>
      </c>
      <c r="L96" s="243"/>
      <c r="M96" s="253"/>
      <c r="N96" s="254"/>
      <c r="O96" s="241"/>
      <c r="P96" s="241"/>
      <c r="Q96" s="253"/>
      <c r="R96" s="243"/>
      <c r="S96" s="253"/>
      <c r="T96" s="254"/>
      <c r="U96" s="241"/>
      <c r="V96" s="241"/>
      <c r="W96" s="255"/>
      <c r="X96" s="243"/>
      <c r="Y96" s="253">
        <v>5</v>
      </c>
      <c r="Z96" s="254"/>
      <c r="AA96" s="241"/>
      <c r="AB96" s="241"/>
      <c r="AC96" s="255">
        <v>2</v>
      </c>
      <c r="AD96" s="257"/>
      <c r="AE96" s="258">
        <v>10</v>
      </c>
      <c r="AF96" s="257"/>
      <c r="AG96" s="259"/>
      <c r="AH96" s="259"/>
      <c r="AI96" s="260">
        <v>4</v>
      </c>
      <c r="HG96" s="230"/>
      <c r="HH96" s="230"/>
      <c r="HI96" s="230"/>
      <c r="HJ96" s="230"/>
      <c r="HK96" s="230"/>
      <c r="HL96" s="230"/>
      <c r="HM96" s="230"/>
      <c r="HN96" s="230"/>
      <c r="HO96" s="230"/>
      <c r="HP96" s="230"/>
      <c r="HQ96" s="230"/>
      <c r="HR96" s="230"/>
      <c r="HS96" s="230"/>
      <c r="HT96" s="230"/>
      <c r="HU96" s="230"/>
      <c r="HV96" s="230"/>
      <c r="HW96" s="230"/>
      <c r="HX96" s="230"/>
      <c r="HY96" s="230"/>
      <c r="HZ96" s="230"/>
      <c r="IA96" s="230"/>
      <c r="IB96" s="230"/>
      <c r="IC96" s="230"/>
      <c r="ID96" s="230"/>
      <c r="IE96" s="230"/>
      <c r="IF96" s="230"/>
      <c r="IG96" s="230"/>
      <c r="IH96" s="230"/>
      <c r="II96" s="230"/>
      <c r="IJ96" s="230"/>
      <c r="IK96" s="230"/>
      <c r="IL96" s="230"/>
      <c r="IM96" s="230"/>
      <c r="IN96" s="230"/>
      <c r="IO96" s="230"/>
      <c r="IP96" s="230"/>
      <c r="IQ96" s="230"/>
      <c r="IR96" s="230"/>
      <c r="IS96" s="230"/>
      <c r="IT96" s="230"/>
      <c r="IU96" s="230"/>
      <c r="IV96" s="230"/>
    </row>
    <row r="97" spans="1:256" s="168" customFormat="1" ht="27.75" customHeight="1" thickBot="1">
      <c r="A97" s="353" t="s">
        <v>55</v>
      </c>
      <c r="B97" s="353"/>
      <c r="C97" s="353"/>
      <c r="D97" s="164">
        <f aca="true" t="shared" si="37" ref="D97:L97">SUM(D93:D96)</f>
        <v>0</v>
      </c>
      <c r="E97" s="164">
        <f t="shared" si="37"/>
        <v>6</v>
      </c>
      <c r="F97" s="164">
        <f t="shared" si="37"/>
        <v>35</v>
      </c>
      <c r="G97" s="164">
        <f t="shared" si="37"/>
        <v>360</v>
      </c>
      <c r="H97" s="164">
        <f t="shared" si="37"/>
        <v>0</v>
      </c>
      <c r="I97" s="164">
        <f t="shared" si="37"/>
        <v>45</v>
      </c>
      <c r="J97" s="164">
        <f t="shared" si="37"/>
        <v>0</v>
      </c>
      <c r="K97" s="164">
        <f t="shared" si="37"/>
        <v>315</v>
      </c>
      <c r="L97" s="208">
        <f t="shared" si="37"/>
        <v>0</v>
      </c>
      <c r="M97" s="208">
        <f aca="true" t="shared" si="38" ref="M97:AI97">SUM(M93:M96)</f>
        <v>0</v>
      </c>
      <c r="N97" s="208">
        <f t="shared" si="38"/>
        <v>0</v>
      </c>
      <c r="O97" s="208">
        <f t="shared" si="38"/>
        <v>0</v>
      </c>
      <c r="P97" s="208">
        <f t="shared" si="38"/>
        <v>0</v>
      </c>
      <c r="Q97" s="208">
        <f t="shared" si="38"/>
        <v>0</v>
      </c>
      <c r="R97" s="208">
        <f t="shared" si="38"/>
        <v>0</v>
      </c>
      <c r="S97" s="208">
        <f t="shared" si="38"/>
        <v>2</v>
      </c>
      <c r="T97" s="208">
        <f t="shared" si="38"/>
        <v>0</v>
      </c>
      <c r="U97" s="208">
        <f t="shared" si="38"/>
        <v>1</v>
      </c>
      <c r="V97" s="208">
        <f t="shared" si="38"/>
        <v>0</v>
      </c>
      <c r="W97" s="208">
        <f t="shared" si="38"/>
        <v>0</v>
      </c>
      <c r="X97" s="208">
        <f t="shared" si="38"/>
        <v>0</v>
      </c>
      <c r="Y97" s="208">
        <f t="shared" si="38"/>
        <v>16</v>
      </c>
      <c r="Z97" s="208">
        <f t="shared" si="38"/>
        <v>0</v>
      </c>
      <c r="AA97" s="208">
        <f t="shared" si="38"/>
        <v>1</v>
      </c>
      <c r="AB97" s="208">
        <f t="shared" si="38"/>
        <v>0</v>
      </c>
      <c r="AC97" s="208">
        <f t="shared" si="38"/>
        <v>12</v>
      </c>
      <c r="AD97" s="208">
        <f t="shared" si="38"/>
        <v>0</v>
      </c>
      <c r="AE97" s="208">
        <f t="shared" si="38"/>
        <v>17</v>
      </c>
      <c r="AF97" s="208">
        <f t="shared" si="38"/>
        <v>0</v>
      </c>
      <c r="AG97" s="208">
        <f t="shared" si="38"/>
        <v>1</v>
      </c>
      <c r="AH97" s="208">
        <f t="shared" si="38"/>
        <v>0</v>
      </c>
      <c r="AI97" s="208">
        <f t="shared" si="38"/>
        <v>9</v>
      </c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168" customFormat="1" ht="27.75" customHeight="1" thickBot="1" thickTop="1">
      <c r="A98" s="361" t="s">
        <v>84</v>
      </c>
      <c r="B98" s="362"/>
      <c r="C98" s="363"/>
      <c r="D98" s="210">
        <f>SUM(D28+D91+D97)</f>
        <v>12</v>
      </c>
      <c r="E98" s="204">
        <v>0</v>
      </c>
      <c r="F98" s="239">
        <f>SUM(M98+S98+Y98+AE98)</f>
        <v>120</v>
      </c>
      <c r="G98" s="204">
        <f aca="true" t="shared" si="39" ref="G98:AI98">SUM(G28+G91+G97)</f>
        <v>990</v>
      </c>
      <c r="H98" s="204">
        <f t="shared" si="39"/>
        <v>315</v>
      </c>
      <c r="I98" s="204">
        <f t="shared" si="39"/>
        <v>210</v>
      </c>
      <c r="J98" s="204">
        <f t="shared" si="39"/>
        <v>150</v>
      </c>
      <c r="K98" s="204">
        <f t="shared" si="39"/>
        <v>315</v>
      </c>
      <c r="L98" s="204">
        <f t="shared" si="39"/>
        <v>5</v>
      </c>
      <c r="M98" s="239">
        <f t="shared" si="39"/>
        <v>32</v>
      </c>
      <c r="N98" s="204">
        <f t="shared" si="39"/>
        <v>7</v>
      </c>
      <c r="O98" s="204">
        <f t="shared" si="39"/>
        <v>8</v>
      </c>
      <c r="P98" s="204">
        <f t="shared" si="39"/>
        <v>4</v>
      </c>
      <c r="Q98" s="204">
        <f t="shared" si="39"/>
        <v>0</v>
      </c>
      <c r="R98" s="204">
        <f t="shared" si="39"/>
        <v>5</v>
      </c>
      <c r="S98" s="239">
        <f t="shared" si="39"/>
        <v>28</v>
      </c>
      <c r="T98" s="204">
        <f t="shared" si="39"/>
        <v>10</v>
      </c>
      <c r="U98" s="204">
        <f t="shared" si="39"/>
        <v>4</v>
      </c>
      <c r="V98" s="204">
        <f t="shared" si="39"/>
        <v>2</v>
      </c>
      <c r="W98" s="204">
        <f t="shared" si="39"/>
        <v>0</v>
      </c>
      <c r="X98" s="204">
        <f t="shared" si="39"/>
        <v>3</v>
      </c>
      <c r="Y98" s="239">
        <f t="shared" si="39"/>
        <v>31</v>
      </c>
      <c r="Z98" s="204">
        <f t="shared" si="39"/>
        <v>5</v>
      </c>
      <c r="AA98" s="204">
        <f t="shared" si="39"/>
        <v>1</v>
      </c>
      <c r="AB98" s="204">
        <f t="shared" si="39"/>
        <v>1</v>
      </c>
      <c r="AC98" s="204">
        <f t="shared" si="39"/>
        <v>12</v>
      </c>
      <c r="AD98" s="204">
        <f t="shared" si="39"/>
        <v>1</v>
      </c>
      <c r="AE98" s="239">
        <f t="shared" si="39"/>
        <v>29</v>
      </c>
      <c r="AF98" s="204">
        <f t="shared" si="39"/>
        <v>2</v>
      </c>
      <c r="AG98" s="204">
        <f t="shared" si="39"/>
        <v>1</v>
      </c>
      <c r="AH98" s="204">
        <f t="shared" si="39"/>
        <v>3</v>
      </c>
      <c r="AI98" s="204">
        <f t="shared" si="39"/>
        <v>9</v>
      </c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168" customFormat="1" ht="27.75" customHeight="1" thickTop="1">
      <c r="A99" s="211"/>
      <c r="B99" s="211"/>
      <c r="C99" s="211"/>
      <c r="D99" s="212"/>
      <c r="E99" s="212"/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168" customFormat="1" ht="27.75" customHeight="1">
      <c r="A100" s="211"/>
      <c r="B100" s="211"/>
      <c r="C100" s="211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168" customFormat="1" ht="27.75" customHeight="1">
      <c r="A101" s="211"/>
      <c r="B101" s="211"/>
      <c r="C101" s="211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168" customFormat="1" ht="27.75" customHeight="1">
      <c r="A102" s="211"/>
      <c r="B102" s="211"/>
      <c r="C102" s="211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</sheetData>
  <mergeCells count="255">
    <mergeCell ref="A46:AI46"/>
    <mergeCell ref="A92:AI92"/>
    <mergeCell ref="A77:AI77"/>
    <mergeCell ref="A53:AI53"/>
    <mergeCell ref="A51:C51"/>
    <mergeCell ref="A75:C75"/>
    <mergeCell ref="A91:C91"/>
    <mergeCell ref="H63:H64"/>
    <mergeCell ref="I63:I64"/>
    <mergeCell ref="J63:J64"/>
    <mergeCell ref="A98:C98"/>
    <mergeCell ref="A52:C52"/>
    <mergeCell ref="A76:C76"/>
    <mergeCell ref="A97:C97"/>
    <mergeCell ref="A69:C69"/>
    <mergeCell ref="A70:AI70"/>
    <mergeCell ref="D63:D64"/>
    <mergeCell ref="E63:E64"/>
    <mergeCell ref="F63:F64"/>
    <mergeCell ref="G63:G64"/>
    <mergeCell ref="A45:C45"/>
    <mergeCell ref="F7:F9"/>
    <mergeCell ref="D7:D9"/>
    <mergeCell ref="E7:E9"/>
    <mergeCell ref="A28:C28"/>
    <mergeCell ref="A7:A9"/>
    <mergeCell ref="A10:AI10"/>
    <mergeCell ref="AD8:AI8"/>
    <mergeCell ref="R8:W8"/>
    <mergeCell ref="C7:C9"/>
    <mergeCell ref="L39:L40"/>
    <mergeCell ref="L8:Q8"/>
    <mergeCell ref="A29:AI29"/>
    <mergeCell ref="B7:B9"/>
    <mergeCell ref="X7:AI7"/>
    <mergeCell ref="M7:W7"/>
    <mergeCell ref="H8:K8"/>
    <mergeCell ref="X8:AC8"/>
    <mergeCell ref="G8:G9"/>
    <mergeCell ref="H39:H40"/>
    <mergeCell ref="I39:I40"/>
    <mergeCell ref="J39:J40"/>
    <mergeCell ref="K39:K40"/>
    <mergeCell ref="D39:D40"/>
    <mergeCell ref="E39:E40"/>
    <mergeCell ref="F39:F40"/>
    <mergeCell ref="G39:G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H41:H42"/>
    <mergeCell ref="I41:I42"/>
    <mergeCell ref="J41:J42"/>
    <mergeCell ref="M41:M42"/>
    <mergeCell ref="N41:N42"/>
    <mergeCell ref="O41:O42"/>
    <mergeCell ref="P41:P42"/>
    <mergeCell ref="H43:H44"/>
    <mergeCell ref="I43:I44"/>
    <mergeCell ref="J43:J44"/>
    <mergeCell ref="L41:L42"/>
    <mergeCell ref="K43:K44"/>
    <mergeCell ref="Q41:Q42"/>
    <mergeCell ref="R41:R42"/>
    <mergeCell ref="S41:S42"/>
    <mergeCell ref="T41:T42"/>
    <mergeCell ref="U41:U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D41:D42"/>
    <mergeCell ref="E41:E42"/>
    <mergeCell ref="F41:F42"/>
    <mergeCell ref="G41:G42"/>
    <mergeCell ref="K41:K42"/>
    <mergeCell ref="D43:D44"/>
    <mergeCell ref="E43:E44"/>
    <mergeCell ref="F43:F44"/>
    <mergeCell ref="G43:G4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W65:W66"/>
    <mergeCell ref="X65:X6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V67:V68"/>
    <mergeCell ref="W67:W68"/>
    <mergeCell ref="X67:X68"/>
    <mergeCell ref="Y67:Y68"/>
    <mergeCell ref="Z67:Z68"/>
    <mergeCell ref="AA67:AA68"/>
    <mergeCell ref="AB67:AB68"/>
    <mergeCell ref="AC67:AC68"/>
    <mergeCell ref="AD67:AD68"/>
    <mergeCell ref="AI67:AI68"/>
    <mergeCell ref="AE67:AE68"/>
    <mergeCell ref="AF67:AF68"/>
    <mergeCell ref="AG67:AG68"/>
    <mergeCell ref="AH67:AH68"/>
    <mergeCell ref="D88:D90"/>
    <mergeCell ref="E88:E90"/>
    <mergeCell ref="F88:F90"/>
    <mergeCell ref="G88:G90"/>
    <mergeCell ref="H88:H90"/>
    <mergeCell ref="I88:I90"/>
    <mergeCell ref="J88:J90"/>
    <mergeCell ref="K88:K90"/>
    <mergeCell ref="L88:L90"/>
    <mergeCell ref="M88:M90"/>
    <mergeCell ref="N88:N90"/>
    <mergeCell ref="O88:O90"/>
    <mergeCell ref="P88:P90"/>
    <mergeCell ref="Q88:Q90"/>
    <mergeCell ref="R88:R90"/>
    <mergeCell ref="S88:S90"/>
    <mergeCell ref="T88:T90"/>
    <mergeCell ref="U88:U90"/>
    <mergeCell ref="V88:V90"/>
    <mergeCell ref="W88:W90"/>
    <mergeCell ref="X88:X90"/>
    <mergeCell ref="Y88:Y90"/>
    <mergeCell ref="Z88:Z90"/>
    <mergeCell ref="AA88:AA90"/>
    <mergeCell ref="AB88:AB90"/>
    <mergeCell ref="AC88:AC90"/>
    <mergeCell ref="AD88:AD90"/>
    <mergeCell ref="AE88:AE90"/>
    <mergeCell ref="AF88:AF90"/>
    <mergeCell ref="AG88:AG90"/>
    <mergeCell ref="AH88:AH90"/>
    <mergeCell ref="AI88:AI9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Beata</cp:lastModifiedBy>
  <cp:lastPrinted>2010-01-06T13:57:58Z</cp:lastPrinted>
  <dcterms:created xsi:type="dcterms:W3CDTF">2009-12-09T16:02:11Z</dcterms:created>
  <dcterms:modified xsi:type="dcterms:W3CDTF">2010-06-04T06:41:45Z</dcterms:modified>
  <cp:category/>
  <cp:version/>
  <cp:contentType/>
  <cp:contentStatus/>
</cp:coreProperties>
</file>